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50" windowWidth="14940" windowHeight="7740" tabRatio="884" activeTab="2"/>
  </bookViews>
  <sheets>
    <sheet name="صفحه 1" sheetId="24" r:id="rId1"/>
    <sheet name="مازاد" sheetId="2" r:id="rId2"/>
    <sheet name="درآمد" sheetId="3" r:id="rId3"/>
    <sheet name="هزینه عملیاتی" sheetId="17" r:id="rId4"/>
    <sheet name="حقوق" sheetId="18" r:id="rId5"/>
    <sheet name="هزینه اداری" sheetId="19" r:id="rId6"/>
    <sheet name="هزینه مالی" sheetId="21" r:id="rId7"/>
    <sheet name="غیر عملیاتی" sheetId="22" r:id="rId8"/>
    <sheet name="مخارج سرمایه ای" sheetId="23" r:id="rId9"/>
    <sheet name="داراييهاي غير منقول" sheetId="25" r:id="rId10"/>
  </sheets>
  <definedNames>
    <definedName name="_xlnm.Print_Area" localSheetId="4">حقوق!$A$1:$H$29</definedName>
    <definedName name="_xlnm.Print_Area" localSheetId="0">'صفحه 1'!$A$1:$K$8</definedName>
  </definedNames>
  <calcPr calcId="145621"/>
</workbook>
</file>

<file path=xl/calcChain.xml><?xml version="1.0" encoding="utf-8"?>
<calcChain xmlns="http://schemas.openxmlformats.org/spreadsheetml/2006/main">
  <c r="G20" i="3" l="1"/>
  <c r="D9" i="22" l="1"/>
  <c r="D10" i="19"/>
  <c r="B15" i="2" l="1"/>
  <c r="D20" i="19" l="1"/>
  <c r="D19" i="19"/>
  <c r="D18" i="19"/>
  <c r="G11" i="3"/>
  <c r="G6" i="3"/>
  <c r="G7" i="3"/>
  <c r="G5" i="3"/>
  <c r="G28" i="3"/>
  <c r="G26" i="3"/>
  <c r="G24" i="3"/>
  <c r="G22" i="3"/>
  <c r="G17" i="3"/>
  <c r="G15" i="3"/>
  <c r="G14" i="3"/>
  <c r="G12" i="3"/>
  <c r="G10" i="3"/>
  <c r="G9" i="3"/>
  <c r="G8" i="3"/>
  <c r="D11" i="19"/>
  <c r="G11" i="21"/>
  <c r="G30" i="3"/>
  <c r="B12" i="23"/>
  <c r="E19" i="18"/>
  <c r="G16" i="21"/>
  <c r="D15" i="19"/>
  <c r="D13" i="19"/>
  <c r="D9" i="19"/>
  <c r="D8" i="19"/>
  <c r="G13" i="21"/>
  <c r="G14" i="21"/>
  <c r="G9" i="21"/>
  <c r="D21" i="19" l="1"/>
  <c r="G31" i="3"/>
  <c r="B6" i="2" s="1"/>
  <c r="H5" i="3"/>
  <c r="G22" i="21"/>
  <c r="G34" i="21"/>
  <c r="G27" i="21"/>
  <c r="H6" i="3" l="1"/>
  <c r="F7" i="25" l="1"/>
  <c r="F8" i="25"/>
  <c r="F9" i="25"/>
  <c r="F6" i="25"/>
  <c r="F5" i="25"/>
  <c r="F10" i="25" l="1"/>
  <c r="B16" i="2" s="1"/>
  <c r="H20" i="3"/>
  <c r="E10" i="25" l="1"/>
  <c r="D10" i="25"/>
  <c r="C10" i="25"/>
  <c r="A6" i="22" l="1"/>
  <c r="A9" i="22" s="1"/>
  <c r="A7" i="22"/>
  <c r="E15" i="18" l="1"/>
  <c r="E7" i="18"/>
  <c r="E17" i="18" l="1"/>
  <c r="E23" i="18"/>
  <c r="E9" i="18"/>
  <c r="E25" i="18"/>
  <c r="E21" i="18"/>
  <c r="C12" i="18" l="1"/>
  <c r="E11" i="18" s="1"/>
  <c r="C14" i="18"/>
  <c r="E13" i="18" s="1"/>
  <c r="G24" i="21"/>
  <c r="E27" i="18" l="1"/>
  <c r="H26" i="3"/>
  <c r="G7" i="21"/>
  <c r="G15" i="21"/>
  <c r="G39" i="21" l="1"/>
  <c r="B12" i="2"/>
  <c r="A8" i="17" l="1"/>
  <c r="B11" i="2"/>
  <c r="A7" i="17" l="1"/>
  <c r="A9" i="17" s="1"/>
  <c r="B8" i="2" l="1"/>
  <c r="B9" i="2" s="1"/>
  <c r="B13" i="2" s="1"/>
</calcChain>
</file>

<file path=xl/sharedStrings.xml><?xml version="1.0" encoding="utf-8"?>
<sst xmlns="http://schemas.openxmlformats.org/spreadsheetml/2006/main" count="281" uniqueCount="182">
  <si>
    <t>شرح</t>
  </si>
  <si>
    <t>سازمان نظام مهندسی ساختمان استان کرمانشاه</t>
  </si>
  <si>
    <t>جمع</t>
  </si>
  <si>
    <t>یادداشت 4</t>
  </si>
  <si>
    <t>بودجه هزینه های مالی</t>
  </si>
  <si>
    <t>یادداشت 2</t>
  </si>
  <si>
    <t>حق عضویت اعضای با پروانه</t>
  </si>
  <si>
    <t>حق عضویت اعضای بدون پروانه</t>
  </si>
  <si>
    <t>پیوست</t>
  </si>
  <si>
    <t>مبالغ به ریال</t>
  </si>
  <si>
    <t>بودجه مخارج سرمایه ای</t>
  </si>
  <si>
    <t>بودجه سایر درآمدهای غیر عملیاتی( سود سپرده های بانکی و اوراق مشارکت)</t>
  </si>
  <si>
    <t xml:space="preserve">مبلغ </t>
  </si>
  <si>
    <t>تعداد اعضاء</t>
  </si>
  <si>
    <t>مبلغ</t>
  </si>
  <si>
    <t>متر مربع</t>
  </si>
  <si>
    <t>درصد</t>
  </si>
  <si>
    <t>دوره</t>
  </si>
  <si>
    <t>روز</t>
  </si>
  <si>
    <t>ماه</t>
  </si>
  <si>
    <t>نفر</t>
  </si>
  <si>
    <t>تعداد نقشه</t>
  </si>
  <si>
    <t>تعداد</t>
  </si>
  <si>
    <t>ساعت</t>
  </si>
  <si>
    <t>درصد سازمان</t>
  </si>
  <si>
    <t xml:space="preserve">    هزینه های عملیاتی</t>
  </si>
  <si>
    <t xml:space="preserve">    مازاد عملیاتی خالص</t>
  </si>
  <si>
    <t xml:space="preserve">    هزینه های مالی</t>
  </si>
  <si>
    <t>%5نمایندگی شهرستان ها</t>
  </si>
  <si>
    <t>%5دفتر مرکزی کرمانشاه</t>
  </si>
  <si>
    <t xml:space="preserve">    جمع</t>
  </si>
  <si>
    <t xml:space="preserve">   جمع</t>
  </si>
  <si>
    <t xml:space="preserve">   هزینه حقوق و دستمزد و سایر هزینه های کارکنان</t>
  </si>
  <si>
    <t xml:space="preserve">  جمع</t>
  </si>
  <si>
    <t xml:space="preserve">  حق الزحمه بازرسان سازمان</t>
  </si>
  <si>
    <t>اعضا</t>
  </si>
  <si>
    <t>اضافه کار</t>
  </si>
  <si>
    <t>حق صدور پروانه اشتغال جدید</t>
  </si>
  <si>
    <t xml:space="preserve">  حق الزحمه حضور اعضاء هیات مدیره در جلسات هیئت رئیسه و هئیت مدیره و خارج از سازمان</t>
  </si>
  <si>
    <t>ساعت/روز</t>
  </si>
  <si>
    <t>بانک ملت</t>
  </si>
  <si>
    <t>حق عضویت اعضای سازمان</t>
  </si>
  <si>
    <t xml:space="preserve">  حق عضویت اعضای سازمان به شورای مرکزی</t>
  </si>
  <si>
    <t>2-1</t>
  </si>
  <si>
    <t>2-2</t>
  </si>
  <si>
    <t>یادداشت 3</t>
  </si>
  <si>
    <t>متراژ</t>
  </si>
  <si>
    <t>تعداد رشته</t>
  </si>
  <si>
    <t>مبلغ هر دوره</t>
  </si>
  <si>
    <t>حق السهم دريافتي بابت ارائه خدمات گازرسانی استان</t>
  </si>
  <si>
    <t>برق-مكانيك</t>
  </si>
  <si>
    <t>ملاحظات</t>
  </si>
  <si>
    <t>خرید ساختمان برای شهرستان ها با موقعیت اداری</t>
  </si>
  <si>
    <t xml:space="preserve">   هزینه های اداری و تشكيلاتي</t>
  </si>
  <si>
    <t>بیمه سهم كارفرما</t>
  </si>
  <si>
    <t xml:space="preserve">عیدی </t>
  </si>
  <si>
    <t>سنوات</t>
  </si>
  <si>
    <t>بازخريد مرخصي</t>
  </si>
  <si>
    <t>حق ماموريت</t>
  </si>
  <si>
    <t xml:space="preserve">  حق ماموریت اعضاء هیئت مدیره در خارج از استان</t>
  </si>
  <si>
    <t xml:space="preserve">درآمد تاسيس </t>
  </si>
  <si>
    <t xml:space="preserve">درآمد تمديد </t>
  </si>
  <si>
    <t>حق السهم دريافتي  حاصل از ارائه خدمات مهندسی</t>
  </si>
  <si>
    <t>بانك</t>
  </si>
  <si>
    <t>درصد سود</t>
  </si>
  <si>
    <t>تاريخ سررسيد</t>
  </si>
  <si>
    <t>رديف</t>
  </si>
  <si>
    <t>شرح دارايي</t>
  </si>
  <si>
    <t>قيمت خريد</t>
  </si>
  <si>
    <t>استهلاك انباشته</t>
  </si>
  <si>
    <t>يادداشت 6</t>
  </si>
  <si>
    <t>یادداشت 1</t>
  </si>
  <si>
    <t>یادداشت 1-2</t>
  </si>
  <si>
    <t>یادداشت 2-2</t>
  </si>
  <si>
    <t xml:space="preserve">نشريه و خبرنامه </t>
  </si>
  <si>
    <t>بودجه مخارج سرمايه اي</t>
  </si>
  <si>
    <t>ارزش دفتري دارايي هاي سازمان</t>
  </si>
  <si>
    <t>ورودی اعضای جدید سازمان</t>
  </si>
  <si>
    <t>برای سال مالی منتهی به 30 اسفند 1395</t>
  </si>
  <si>
    <t>ارزش دفتري تا پايان اسفند94</t>
  </si>
  <si>
    <t>بودجه پیشنهادی 95</t>
  </si>
  <si>
    <t>ملاحظات سال 95</t>
  </si>
  <si>
    <t>95/10/1</t>
  </si>
  <si>
    <t>95/11/16</t>
  </si>
  <si>
    <t>قيمت تمام شده تا پايان اسفند ماه 94</t>
  </si>
  <si>
    <t>موجودي 94/12/29</t>
  </si>
  <si>
    <t>ورودی انتقالی از استانهای دیگر</t>
  </si>
  <si>
    <t>حق السهم دريافتي از مجری ذیصلاح(رقم 30000 ریال سهم متوسط سازمان از جدول تعرفه مجریان است)</t>
  </si>
  <si>
    <t>بودجه حقوق و دستمزد و سایر هزینه های کارکنان(کل استان)</t>
  </si>
  <si>
    <t xml:space="preserve">  بیمه مسنولیت حرفه اي -100% به عهده سازمان*</t>
  </si>
  <si>
    <t>مجامع و جلسات تخصصی*</t>
  </si>
  <si>
    <t>هئیت مدیره و اعضا</t>
  </si>
  <si>
    <t xml:space="preserve"> سمينارها و همايش ها و مراسمات</t>
  </si>
  <si>
    <t>بودجه هزینه های عملیاتی</t>
  </si>
  <si>
    <t>اجرای ابنيه و تاسيسات ساختمان جدید نظام مهندسی</t>
  </si>
  <si>
    <t>زمين سازمان نظام مهندسی (چهارراه بسيج)</t>
  </si>
  <si>
    <t>ساختمان قديم روبروی خیابان شورا</t>
  </si>
  <si>
    <t>اثاثیه و منصوبات</t>
  </si>
  <si>
    <t>دارایی های نامشهود</t>
  </si>
  <si>
    <t>ساختمان جديد روبروی پارک شيرين</t>
  </si>
  <si>
    <t>درآمد تاسيس و تمديد دفاتر مهندسی و شرکت های حقوقی و مجری ذيصلاح</t>
  </si>
  <si>
    <t>نکته3) بندهایی که در آن ها از 5 درصد حق الزحمه دریافتی اعضا بابت ارائه خدمات استفاده شده است(با استناد به ماده 37 قانون نظام مهندسی) و جهت اطلاع رسانی می باشد.</t>
  </si>
  <si>
    <t xml:space="preserve">نکته4) با استناد به نامه  شماره 2/1/9456 که در تاریخ 1393/12/18  به سازمان ابلاغ شده است، تا تصویب نهایی بودجه در مجمع عمومی سازمان می تواند نسبت به دریافت حق عضویت و یا سایر ردیف های قانونی درآمد، مطابق مصوبات قبلی مجمع عمومی اقدام نماید.
</t>
  </si>
  <si>
    <t>تهیه سررسید (یا طرح جایگزین)</t>
  </si>
  <si>
    <t>استخر (رفاهی)</t>
  </si>
  <si>
    <t>فرهنگی(جشنواره، تئاتر و...)، تفریحی، اقامتی(رفاهی)</t>
  </si>
  <si>
    <t>درآمد ناشی از ارائه خدمات</t>
  </si>
  <si>
    <t>یادداشت</t>
  </si>
  <si>
    <t>بودجه صورت مازاد/کسری</t>
  </si>
  <si>
    <t>توضیح2) ارقام متن بودجه به ریال می باشند.</t>
  </si>
  <si>
    <t xml:space="preserve">خالص سایر درآمدها و هزینه های غیر عملیاتی(سود بانکی)
</t>
  </si>
  <si>
    <t>بودجه درآمد ناشی از خدمات ارائه شده، برای سال مالی منتهی به 30 اسفند 1395</t>
  </si>
  <si>
    <t xml:space="preserve">نکته2) با توجه به بند حق ورودیه و حق عضویت اعضای جدید سازمان، اعضا در بدو ورود علاوه بر پرداخت هزینه عضویت اعضای بدون پروانه، هزینه در نظر گرفته شده بابت ورودیه را نیز پرداخت خواهند نمود.
</t>
  </si>
  <si>
    <t xml:space="preserve"> مصوبات نهایی مجمع</t>
  </si>
  <si>
    <t xml:space="preserve">نکته2) طیق بند(ج) ماده 57 آیین نامه اجرایی قانون نظام مهندسی، اتخاذ تصمیم در مورد پرداخت حق الزحمه اعضای هیات مدیره، بازرسان و اعضای شورای انتظامی در شرح اختیارات مجمع عمومی می باشد.
 </t>
  </si>
  <si>
    <t xml:space="preserve">نکته3) حق عضویت سازمان به شورای مرکزی طبق بند(د) ماده 107 آیین نامه اجرایی قاون نظام مهندسی جزو اختیارات و شرح وظایف هیات عمومی است و مجمع در این خصوص مصوبه ای نخواهد داشت.
 </t>
  </si>
  <si>
    <t xml:space="preserve">نکته2) در پیشنهاد بودجه برای هزینه های جدول حاضر تا ابتدای بند هزینه مصارف و ملزومات اداری، پیش بینی افزایش تعرفه 10 درصد نسبت به ارقام صلاحدید و مصوب مجمع عمومی سال 94 در نظر گرفته شده است.
 </t>
  </si>
  <si>
    <t>فوتسال، واليبال، تنيس، شطرنج، بدنسازی، بدمينتون وسایر</t>
  </si>
  <si>
    <t xml:space="preserve">هزینه حقوق پايه (مزد شغل، مسكن، اولاد و ساير) </t>
  </si>
  <si>
    <t>بيمه بيكاری</t>
  </si>
  <si>
    <t>بن كارگری</t>
  </si>
  <si>
    <t xml:space="preserve"> کسر می شود:</t>
  </si>
  <si>
    <t xml:space="preserve"> اضافه می شود (کسر می شود):</t>
  </si>
  <si>
    <t>حق السهم دريافتی كارشناسی ماده 27</t>
  </si>
  <si>
    <t>حق السهم دريافتی از ارائه خدمات كنتور برق</t>
  </si>
  <si>
    <t>حق السهم دريافتی بابت ارائه خدمات تفکیکی نقشه های ثبتی</t>
  </si>
  <si>
    <t>شناسنامه فنی و ملكي دفتر مرکزی کرمانشاه</t>
  </si>
  <si>
    <t>شناسنامه فنی و ملكی نمایندگی شهرستان ها</t>
  </si>
  <si>
    <t>مزايای غير نقدی و پاداش</t>
  </si>
  <si>
    <t>بودجه هزینه های اداری و تشكيلاتی (كل استان)</t>
  </si>
  <si>
    <t xml:space="preserve">  حق الزحمه اعضای سازمان در جلسات، گروه ها و  کمیسیون ها*</t>
  </si>
  <si>
    <t>رشته های ورزشی به ریز معین (رفاهی)</t>
  </si>
  <si>
    <t xml:space="preserve"> حمايت هاي مالی سازمان به اعضاء در شرايط خاص</t>
  </si>
  <si>
    <t xml:space="preserve"> ارائه خدمات مشاوره ای و حقوقی و حسابرسی مربوط به سازمان و اعضای سازمان*</t>
  </si>
  <si>
    <t>هزينه های پژوهشي و فن آوری های نوين در صنعت ساختمان و انرژی</t>
  </si>
  <si>
    <t>هزینه نظارت سازمان بر حسن انجام خدمات مهندسی در بخش طراحی، نظارت و اجرا*</t>
  </si>
  <si>
    <t xml:space="preserve">  سایر هزینه های مالی و پيش بيني نشده ( هزينه های متفرقه، پرداخت به نهادها، هزينه اقامتی مهمانان سازمان، حمايت از طرح های استانی و سایر)*</t>
  </si>
  <si>
    <t>عمران-معماری</t>
  </si>
  <si>
    <t>بانك كشاورزی</t>
  </si>
  <si>
    <t>هزینه های سرمایه ای (اثاثیه وتجهیزات اداری، شبکه اتوماسیون)، دفتر مركزی و شهرستان ها (در صورت خريد و يا ساخت ساختمان جديد)</t>
  </si>
  <si>
    <t xml:space="preserve">
نکته1) در پیش بینی درآمدی بودجه نظرات کارشناسان واحدهای مربوطه لحاظ گردیده است.</t>
  </si>
  <si>
    <t xml:space="preserve"> 
توضیح) جدول فوق مربوط به بودجه هزینه های عملیاتی ناشی از هزینه حقوق و دستمزد و هزینه های اداری و تشکیلاتی می باشد و جنبه اطلاع رسانی دارد.
</t>
  </si>
  <si>
    <t xml:space="preserve">
نکته1) بندهای ستاره دار مربوط به هزینه هایی است که به اداره سازمان مربوط می باشند.
با استناد به نامه شماره 2/1/9456 که در تاریخ 1393/12/18 به سازمان ابلاغ شده است: "مجمع عمومی می تواند نسبت به بودجه پیشنهادی هیات مدیره تغییراتی را درردیف های هزینه ای را تصویب نماید و به هیات مدیره ابلاغ کند و لیکن عدم تصویب بودجه وجاهت قانونی نداشته و به معنای تعطیل نمودن سازمان است، همچنین تا تصویب نهایی بودجه در مجمع عمومی سازمان می تواند فقط نسبت به انجام هزینه هایی که مانع از تعطیل شدن سیستم اداری سازمان باشد اقدام نماید" 
 (در نتیجه بندهای ستاره دار که مربوط به اداره سازمان می باشند از طرف هیات مدیره، تا تصویب نهایی بودجه بر اساس روال عادی خرج کرد سازمان اختصاص خواهد یافت وجنبه قانونی خواهد داشت).
</t>
  </si>
  <si>
    <t>توضیح) این جدول جهت شفاف سازی و اطلاع رسانی در مورد سرمایه های موجود در بانک ها و میزان سود متعلقه به آن مدون شده است و
 .مجمع عمومی در این خصوص شرح اختیارات و مصوبه ای نخواهد داشت</t>
  </si>
  <si>
    <t xml:space="preserve">
توضیح) این یادداشت مربوط به ارزش دفتری دارایی های سازمان می باشد و جهت شفاف سازی و اطلاع رسانی به مجمع عمومی می باشد و مجمع
 عمومی مصوبه ای در این زمینه نخواهد داشت.</t>
  </si>
  <si>
    <r>
      <rPr>
        <sz val="48"/>
        <color theme="1"/>
        <rFont val="2  Nazanin"/>
        <charset val="178"/>
      </rPr>
      <t xml:space="preserve"> بودجه پيشنهادي سال 1395</t>
    </r>
    <r>
      <rPr>
        <sz val="72"/>
        <color theme="1"/>
        <rFont val="2  Nazanin"/>
        <charset val="178"/>
      </rPr>
      <t xml:space="preserve"> </t>
    </r>
  </si>
  <si>
    <t>یادداشت شماره5</t>
  </si>
  <si>
    <t>حق الزحمه رئیس سازمان*</t>
  </si>
  <si>
    <t xml:space="preserve">  حق الزحمه اعضاء شورای انتظامی*</t>
  </si>
  <si>
    <t>هزینه برگزاری دوره های آموزشی*</t>
  </si>
  <si>
    <t>حق الزحمه کنترل نقشه*</t>
  </si>
  <si>
    <t>تغییرات، ارقام مصوب و ملاحظات</t>
  </si>
  <si>
    <t xml:space="preserve">حق السهم دريافتي از مهندسان بابت کلاسهای آموزشی </t>
  </si>
  <si>
    <t xml:space="preserve">سازمان نظام مهندسی ساختمان استان کرمانشاه
</t>
  </si>
  <si>
    <t>سال مالی منتهی به 30 اسفند 1395</t>
  </si>
  <si>
    <t>95/11/01</t>
  </si>
  <si>
    <t>بانک کشاورزی</t>
  </si>
  <si>
    <r>
      <t xml:space="preserve">
توضیح1) این جدول مربوط به مبالغ کل بودجه(صورت کسری/مازاد) می باشد، که میزان </t>
    </r>
    <r>
      <rPr>
        <b/>
        <u/>
        <sz val="12"/>
        <color theme="1"/>
        <rFont val="B Nazanin"/>
        <charset val="178"/>
      </rPr>
      <t>درآمد</t>
    </r>
    <r>
      <rPr>
        <b/>
        <sz val="12"/>
        <color theme="1"/>
        <rFont val="B Nazanin"/>
        <charset val="178"/>
      </rPr>
      <t xml:space="preserve"> ناشی از خدمات و درآمدهای غیر عملیاتی و مخارج ناشی از هزینه های عملیاتی و مازاد یا کسری بودجه پیشنهادی را ارائه خواهد داد(کلیات بودجه).
</t>
    </r>
  </si>
  <si>
    <r>
      <t xml:space="preserve">    </t>
    </r>
    <r>
      <rPr>
        <b/>
        <sz val="16"/>
        <color theme="1"/>
        <rFont val="B Nazanin"/>
        <charset val="178"/>
      </rPr>
      <t xml:space="preserve"> مازاد (کسری) خالص</t>
    </r>
  </si>
  <si>
    <t xml:space="preserve">خريد زمين با ساختمان با كاربری اداری </t>
  </si>
  <si>
    <t xml:space="preserve">  هزینه های سرمایه ای  جاري سازمان دفتر مركزي و شهرستان ها(اثاثیه-نرم افزار)</t>
  </si>
  <si>
    <t>ارزش دفتری دارايی های سازمان تا تاريخ 1394/12/29</t>
  </si>
  <si>
    <r>
      <t xml:space="preserve">نکته2) با توجه به عدم حصول نتیجه نهایی در خصوص تعیین تکلیف ساختمان جدید در امر تکمیل ساختمان یا خرید ساختمان جدید، </t>
    </r>
    <r>
      <rPr>
        <b/>
        <u/>
        <sz val="12"/>
        <color theme="1"/>
        <rFont val="B Nazanin"/>
        <charset val="178"/>
      </rPr>
      <t xml:space="preserve">بند دوم لغایت پنجم </t>
    </r>
    <r>
      <rPr>
        <b/>
        <sz val="12"/>
        <color theme="1"/>
        <rFont val="B Nazanin"/>
        <charset val="178"/>
      </rPr>
      <t xml:space="preserve">جدول حاضر تا اعلام نتیجه و مصوبه بعدی مجمع به حالت تعلیق در خواهد آمد و در صورت رسیدن به نتیجه و راهکار و برنامه ای مشخص در متمم بودجه، درخواست تخصیص اعتبار انجام خواهد شد.
</t>
    </r>
  </si>
  <si>
    <r>
      <t xml:space="preserve">
نکته) طبق بند 23 ماده 73 آیین نامه اجرایی قانون نظام مهندسی </t>
    </r>
    <r>
      <rPr>
        <b/>
        <u/>
        <sz val="12"/>
        <color theme="1"/>
        <rFont val="B Nazanin"/>
        <charset val="178"/>
      </rPr>
      <t xml:space="preserve">افتتاح حساب بانکی نزد بانک ها و برداشت از این حساب ها </t>
    </r>
    <r>
      <rPr>
        <b/>
        <sz val="12"/>
        <color theme="1"/>
        <rFont val="B Nazanin"/>
        <charset val="178"/>
      </rPr>
      <t>جهت انجام .امور نظام مهندسی و پرداخت هزینه ها جزو اختیارات هیات مدیره می باشد</t>
    </r>
    <r>
      <rPr>
        <b/>
        <u/>
        <sz val="12"/>
        <color theme="1"/>
        <rFont val="B Nazanin"/>
        <charset val="178"/>
      </rPr>
      <t xml:space="preserve">
</t>
    </r>
  </si>
  <si>
    <r>
      <t xml:space="preserve">  حق ماموریت اعضای سازمان در خارج از استان</t>
    </r>
    <r>
      <rPr>
        <b/>
        <sz val="16"/>
        <color theme="1"/>
        <rFont val="B Nazanin"/>
        <charset val="178"/>
      </rPr>
      <t>*</t>
    </r>
  </si>
  <si>
    <t xml:space="preserve">نکته1) بندهای ستاره دار مربوط به هزینه های می باشند که به اداره سازمان مربوط می باشند وبا استناد به نامه شماره 2/1/9456 که در تاریخ 1393/12/18 به سازمان ابلاغ شده است، مجمع عمومی می تواند نسبت به بودجه پیشنهادی هیات مدیره تغییراتی را در ردیف های هزینه ای را تصویب نماید و به هیات مدیره ابلاغ کند و لیکن عدم تصویب بودجه وجاهت قانونی نداشته و به معنای تعطیل نمودن سازمان است، همچنین تا تصویب نهایی بودجه در مجمع عمومی سازمان می تواند فقط نسبت به انجام هزینه هایی که مانع از تعطیل شدن سیستم اداری سازمان باشد اقدام نماید(در نتیجه بندهای ستاره دار که مربوط به اداره سازمان می باشند از طرف هیات مدیره تا تصویب نهایی بودجه بر اساس روال عادی خرج کرد سازمان بوده و جنبه قانونی خواهد داشت).
</t>
  </si>
  <si>
    <r>
      <t>آب</t>
    </r>
    <r>
      <rPr>
        <sz val="16"/>
        <color theme="1"/>
        <rFont val="B Nazanin"/>
        <charset val="178"/>
      </rPr>
      <t>*</t>
    </r>
  </si>
  <si>
    <r>
      <t>برق</t>
    </r>
    <r>
      <rPr>
        <sz val="16"/>
        <color theme="1"/>
        <rFont val="B Nazanin"/>
        <charset val="178"/>
      </rPr>
      <t>*</t>
    </r>
  </si>
  <si>
    <r>
      <t>گاز</t>
    </r>
    <r>
      <rPr>
        <b/>
        <sz val="16"/>
        <color theme="1"/>
        <rFont val="B Nazanin"/>
        <charset val="178"/>
      </rPr>
      <t>*</t>
    </r>
  </si>
  <si>
    <r>
      <t xml:space="preserve">   هزینه تعمیر و نگهداری ابنیه</t>
    </r>
    <r>
      <rPr>
        <b/>
        <sz val="16"/>
        <color theme="1"/>
        <rFont val="B Nazanin"/>
        <charset val="178"/>
      </rPr>
      <t>*</t>
    </r>
  </si>
  <si>
    <r>
      <t xml:space="preserve">   هزینه پست و تلفن وپیامک و اینترنت</t>
    </r>
    <r>
      <rPr>
        <b/>
        <sz val="16"/>
        <color theme="1"/>
        <rFont val="B Nazanin"/>
        <charset val="178"/>
      </rPr>
      <t>*</t>
    </r>
  </si>
  <si>
    <r>
      <t xml:space="preserve">   هزینه ایاب و ذهاب، اقامت(اعضا و هئيت مديره و پرسنل)</t>
    </r>
    <r>
      <rPr>
        <b/>
        <sz val="16"/>
        <color theme="1"/>
        <rFont val="B Nazanin"/>
        <charset val="178"/>
      </rPr>
      <t>*</t>
    </r>
  </si>
  <si>
    <r>
      <t>هزینه های پذیرایی و ميزبانی</t>
    </r>
    <r>
      <rPr>
        <b/>
        <sz val="16"/>
        <color theme="1"/>
        <rFont val="B Nazanin"/>
        <charset val="178"/>
      </rPr>
      <t>*</t>
    </r>
  </si>
  <si>
    <r>
      <t>هزینه اجاره محل</t>
    </r>
    <r>
      <rPr>
        <b/>
        <sz val="16"/>
        <color theme="1"/>
        <rFont val="B Nazanin"/>
        <charset val="178"/>
      </rPr>
      <t>*</t>
    </r>
    <r>
      <rPr>
        <b/>
        <sz val="11"/>
        <color theme="1"/>
        <rFont val="B Nazanin"/>
        <charset val="178"/>
      </rPr>
      <t>(طبق قرارداد)</t>
    </r>
  </si>
  <si>
    <r>
      <t>هزینه تعمیر و نگهداری اثاثه و منصوبات</t>
    </r>
    <r>
      <rPr>
        <b/>
        <sz val="16"/>
        <color theme="1"/>
        <rFont val="B Nazanin"/>
        <charset val="178"/>
      </rPr>
      <t>*</t>
    </r>
  </si>
  <si>
    <r>
      <t xml:space="preserve">   هزینه مصارف و ملزومات اداری</t>
    </r>
    <r>
      <rPr>
        <b/>
        <sz val="16"/>
        <color theme="1"/>
        <rFont val="B Nazanin"/>
        <charset val="178"/>
      </rPr>
      <t>*</t>
    </r>
  </si>
  <si>
    <r>
      <t>چاپ و تکثیر</t>
    </r>
    <r>
      <rPr>
        <b/>
        <sz val="16"/>
        <color theme="1"/>
        <rFont val="B Nazanin"/>
        <charset val="178"/>
      </rPr>
      <t>*</t>
    </r>
  </si>
  <si>
    <r>
      <t xml:space="preserve"> درج آگهی ها و اطلاع رسانیهای مطبوعاتی</t>
    </r>
    <r>
      <rPr>
        <b/>
        <sz val="16"/>
        <color theme="1"/>
        <rFont val="B Nazanin"/>
        <charset val="178"/>
      </rPr>
      <t>*</t>
    </r>
  </si>
  <si>
    <r>
      <t xml:space="preserve"> سايت و برنامه هاي كاربردی</t>
    </r>
    <r>
      <rPr>
        <b/>
        <sz val="16"/>
        <color theme="1"/>
        <rFont val="B Nazanin"/>
        <charset val="178"/>
      </rPr>
      <t>*</t>
    </r>
  </si>
  <si>
    <t xml:space="preserve">
نکته1) در صورت خرید دارایی به جز ردیف اول ابتدا باید منابع تامین مشخص و درخواست تامین اعتبار گردد .
 </t>
  </si>
  <si>
    <t xml:space="preserve"> 
نکته1) طبق بند 22 ماده 73 آیین نامه اجرایی قانون نظام مهندسی استخدام و عزل و نصب کارکنان نظام مهندسی استان و تعیین شغل و حقوق ودستمزد و پاداش آنها برعهده هیات مدیره می باشد و درشرح اختیارات هیات مدیره می باشد (با استناد به این قانون جدول فوق جهت شفاف سازی و اطلاع رسانی هزینه ها به مجمع عمومی می باشد و مجمع عمومی در این مورد مصوبه ای نخواهد داشت).
 </t>
  </si>
  <si>
    <t>نکته2)هزینه حقوق پایه و سایر موارد در جدول ملاحظات متوسط حقوق محاسبه شده برای کارمندان می باشد.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</si>
</sst>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_ ;\-#,##0\ "/>
    <numFmt numFmtId="166" formatCode="#,##0_ ;\-#,##0&quot; &quot;"/>
  </numFmts>
  <fonts count="44">
    <font>
      <sz val="11"/>
      <color theme="1"/>
      <name val="Calibri"/>
      <family val="2"/>
      <charset val="178"/>
      <scheme val="minor"/>
    </font>
    <font>
      <sz val="11"/>
      <color theme="1"/>
      <name val="Calibri"/>
      <family val="2"/>
      <charset val="178"/>
      <scheme val="minor"/>
    </font>
    <font>
      <b/>
      <sz val="11"/>
      <color theme="1"/>
      <name val="Calibri"/>
      <family val="2"/>
      <charset val="178"/>
      <scheme val="minor"/>
    </font>
    <font>
      <sz val="26"/>
      <color theme="1"/>
      <name val="IranNastaliq"/>
      <family val="1"/>
    </font>
    <font>
      <b/>
      <sz val="11"/>
      <color theme="1"/>
      <name val="B Nazanin"/>
      <charset val="178"/>
    </font>
    <font>
      <b/>
      <sz val="11"/>
      <color theme="1"/>
      <name val="B Kamran"/>
      <charset val="178"/>
    </font>
    <font>
      <b/>
      <sz val="16"/>
      <color theme="1"/>
      <name val="B Kamran"/>
      <charset val="178"/>
    </font>
    <font>
      <b/>
      <sz val="12"/>
      <color theme="1"/>
      <name val="Calibri"/>
      <family val="2"/>
      <charset val="178"/>
      <scheme val="minor"/>
    </font>
    <font>
      <b/>
      <sz val="12"/>
      <color theme="1"/>
      <name val="B Titr"/>
      <charset val="178"/>
    </font>
    <font>
      <sz val="12"/>
      <color theme="1"/>
      <name val="B Homa"/>
      <charset val="178"/>
    </font>
    <font>
      <sz val="11"/>
      <color theme="1"/>
      <name val="B Nazanin"/>
      <charset val="178"/>
    </font>
    <font>
      <b/>
      <sz val="14"/>
      <color theme="1"/>
      <name val="B Homa"/>
      <charset val="178"/>
    </font>
    <font>
      <sz val="9"/>
      <color theme="1"/>
      <name val="Calibri"/>
      <family val="2"/>
      <charset val="178"/>
      <scheme val="minor"/>
    </font>
    <font>
      <sz val="12"/>
      <color theme="1"/>
      <name val="Calibri"/>
      <family val="2"/>
      <charset val="178"/>
      <scheme val="minor"/>
    </font>
    <font>
      <sz val="14"/>
      <color theme="1"/>
      <name val="B Kamran"/>
      <charset val="178"/>
    </font>
    <font>
      <b/>
      <sz val="11"/>
      <color theme="1"/>
      <name val="IranNastaliq"/>
      <family val="1"/>
    </font>
    <font>
      <b/>
      <sz val="16"/>
      <color theme="1"/>
      <name val="IranNastaliq"/>
      <family val="1"/>
    </font>
    <font>
      <sz val="14"/>
      <color theme="1"/>
      <name val="IranNastaliq"/>
      <family val="1"/>
    </font>
    <font>
      <b/>
      <sz val="24"/>
      <color theme="1"/>
      <name val="IranNastaliq"/>
      <family val="1"/>
    </font>
    <font>
      <sz val="14"/>
      <color theme="1"/>
      <name val="B Nazanin"/>
      <charset val="178"/>
    </font>
    <font>
      <sz val="28"/>
      <color theme="1"/>
      <name val="2  Nazanin"/>
      <charset val="178"/>
    </font>
    <font>
      <sz val="36"/>
      <color theme="1"/>
      <name val="2  Nazanin"/>
      <charset val="178"/>
    </font>
    <font>
      <b/>
      <sz val="14"/>
      <color theme="1"/>
      <name val="2  Nazanin"/>
      <charset val="178"/>
    </font>
    <font>
      <b/>
      <sz val="16"/>
      <color theme="1"/>
      <name val="2  Nazanin"/>
      <charset val="178"/>
    </font>
    <font>
      <b/>
      <sz val="11"/>
      <color theme="1"/>
      <name val="2  Nazanin"/>
      <charset val="178"/>
    </font>
    <font>
      <sz val="16"/>
      <color theme="1"/>
      <name val="2  Nazanin"/>
      <charset val="178"/>
    </font>
    <font>
      <sz val="48"/>
      <color theme="1"/>
      <name val="2  Nazanin"/>
      <charset val="178"/>
    </font>
    <font>
      <sz val="72"/>
      <color theme="1"/>
      <name val="2  Nazanin"/>
      <charset val="178"/>
    </font>
    <font>
      <sz val="101"/>
      <color theme="1"/>
      <name val="2  Nazanin"/>
      <charset val="178"/>
    </font>
    <font>
      <sz val="11"/>
      <color theme="1"/>
      <name val="2  Nazanin"/>
      <charset val="178"/>
    </font>
    <font>
      <b/>
      <sz val="12"/>
      <color theme="1"/>
      <name val="2  Nazanin"/>
      <charset val="178"/>
    </font>
    <font>
      <b/>
      <sz val="1"/>
      <color theme="1"/>
      <name val="2  Nazanin"/>
      <charset val="178"/>
    </font>
    <font>
      <b/>
      <sz val="9"/>
      <color theme="1"/>
      <name val="2  Nazanin"/>
      <charset val="178"/>
    </font>
    <font>
      <b/>
      <sz val="16"/>
      <color theme="1"/>
      <name val="B Nazanin"/>
      <charset val="178"/>
    </font>
    <font>
      <sz val="16"/>
      <color theme="1"/>
      <name val="B Nazanin"/>
      <charset val="178"/>
    </font>
    <font>
      <b/>
      <sz val="14"/>
      <color theme="1"/>
      <name val="B Nazanin"/>
      <charset val="178"/>
    </font>
    <font>
      <b/>
      <sz val="22"/>
      <color theme="1"/>
      <name val="B Nazanin"/>
      <charset val="178"/>
    </font>
    <font>
      <sz val="12"/>
      <color theme="1"/>
      <name val="B Nazanin"/>
      <charset val="178"/>
    </font>
    <font>
      <b/>
      <sz val="22"/>
      <color rgb="FFFF0000"/>
      <name val="B Nazanin"/>
      <charset val="178"/>
    </font>
    <font>
      <b/>
      <sz val="12"/>
      <color theme="1"/>
      <name val="B Nazanin"/>
      <charset val="178"/>
    </font>
    <font>
      <b/>
      <u/>
      <sz val="12"/>
      <color theme="1"/>
      <name val="B Nazanin"/>
      <charset val="178"/>
    </font>
    <font>
      <b/>
      <sz val="24"/>
      <color theme="1"/>
      <name val="B Nazanin"/>
      <charset val="178"/>
    </font>
    <font>
      <b/>
      <sz val="16"/>
      <color rgb="FFFF0000"/>
      <name val="B Nazanin"/>
      <charset val="178"/>
    </font>
    <font>
      <b/>
      <sz val="10"/>
      <color theme="1"/>
      <name val="B Nazanin"/>
      <charset val="178"/>
    </font>
  </fonts>
  <fills count="7">
    <fill>
      <patternFill patternType="none"/>
    </fill>
    <fill>
      <patternFill patternType="gray125"/>
    </fill>
    <fill>
      <patternFill patternType="solid">
        <fgColor indexed="65"/>
        <bgColor indexed="64"/>
      </patternFill>
    </fill>
    <fill>
      <patternFill patternType="gray0625"/>
    </fill>
    <fill>
      <patternFill patternType="solid">
        <fgColor theme="0" tint="-0.14999847407452621"/>
        <bgColor indexed="64"/>
      </patternFill>
    </fill>
    <fill>
      <patternFill patternType="solid">
        <fgColor theme="0"/>
        <bgColor indexed="64"/>
      </patternFill>
    </fill>
    <fill>
      <patternFill patternType="gray125">
        <bgColor theme="0"/>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right/>
      <top/>
      <bottom style="double">
        <color indexed="64"/>
      </bottom>
      <diagonal/>
    </border>
    <border>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573">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vertical="center"/>
    </xf>
    <xf numFmtId="164" fontId="0" fillId="0" borderId="0" xfId="1" applyNumberFormat="1" applyFont="1"/>
    <xf numFmtId="0" fontId="12" fillId="0" borderId="0" xfId="0" applyFont="1"/>
    <xf numFmtId="0" fontId="13" fillId="0" borderId="0" xfId="0" applyFont="1"/>
    <xf numFmtId="0" fontId="9" fillId="0" borderId="0" xfId="0" applyFont="1" applyAlignment="1">
      <alignment vertical="center"/>
    </xf>
    <xf numFmtId="0" fontId="6" fillId="0" borderId="0" xfId="0" applyFont="1" applyAlignment="1">
      <alignment horizontal="center" vertical="center"/>
    </xf>
    <xf numFmtId="3" fontId="0" fillId="0" borderId="0" xfId="1" applyNumberFormat="1" applyFont="1" applyAlignment="1">
      <alignment horizontal="center"/>
    </xf>
    <xf numFmtId="164" fontId="2" fillId="0" borderId="0" xfId="0" applyNumberFormat="1" applyFont="1" applyAlignment="1">
      <alignment vertical="center"/>
    </xf>
    <xf numFmtId="0" fontId="14" fillId="0" borderId="0"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0" fillId="0" borderId="0" xfId="0" applyFont="1"/>
    <xf numFmtId="0" fontId="19" fillId="0" borderId="0" xfId="0" applyFont="1" applyAlignment="1">
      <alignment vertical="center"/>
    </xf>
    <xf numFmtId="164" fontId="0" fillId="0" borderId="0" xfId="1" applyNumberFormat="1" applyFont="1" applyAlignment="1"/>
    <xf numFmtId="0" fontId="0" fillId="0" borderId="0" xfId="0"/>
    <xf numFmtId="0" fontId="0" fillId="0" borderId="0" xfId="0" applyAlignment="1">
      <alignment vertical="top"/>
    </xf>
    <xf numFmtId="0" fontId="0" fillId="0" borderId="0" xfId="0" applyAlignment="1">
      <alignment vertical="top"/>
    </xf>
    <xf numFmtId="0" fontId="0" fillId="0" borderId="0" xfId="0" applyAlignment="1">
      <alignment readingOrder="1"/>
    </xf>
    <xf numFmtId="0" fontId="11" fillId="0" borderId="0" xfId="0" applyFont="1" applyAlignment="1">
      <alignment vertical="center" readingOrder="1"/>
    </xf>
    <xf numFmtId="0" fontId="9" fillId="0" borderId="0" xfId="0" applyFont="1" applyAlignment="1">
      <alignment vertical="center" readingOrder="1"/>
    </xf>
    <xf numFmtId="0" fontId="2" fillId="0" borderId="0" xfId="0" applyFont="1" applyAlignment="1">
      <alignment vertical="center" readingOrder="1"/>
    </xf>
    <xf numFmtId="43" fontId="2" fillId="0" borderId="0" xfId="0" applyNumberFormat="1" applyFont="1" applyAlignment="1">
      <alignment vertical="center" readingOrder="1"/>
    </xf>
    <xf numFmtId="0" fontId="0" fillId="0" borderId="0" xfId="0" applyAlignment="1">
      <alignment horizontal="center" vertical="center" readingOrder="1"/>
    </xf>
    <xf numFmtId="164" fontId="0" fillId="0" borderId="0" xfId="1" applyNumberFormat="1" applyFont="1" applyAlignment="1">
      <alignment readingOrder="1"/>
    </xf>
    <xf numFmtId="0" fontId="29" fillId="0" borderId="0" xfId="0" applyFont="1"/>
    <xf numFmtId="0" fontId="24" fillId="0" borderId="0" xfId="0" applyFont="1" applyAlignment="1">
      <alignment horizontal="center" vertical="center"/>
    </xf>
    <xf numFmtId="0" fontId="23" fillId="0" borderId="0" xfId="0" applyFont="1" applyAlignment="1">
      <alignment horizontal="center" vertical="center"/>
    </xf>
    <xf numFmtId="49" fontId="30" fillId="0" borderId="17" xfId="0" applyNumberFormat="1" applyFont="1" applyBorder="1" applyAlignment="1">
      <alignment horizontal="center" vertical="center"/>
    </xf>
    <xf numFmtId="164" fontId="30" fillId="0" borderId="41" xfId="1" applyNumberFormat="1" applyFont="1" applyBorder="1" applyAlignment="1">
      <alignment horizontal="center" vertical="center"/>
    </xf>
    <xf numFmtId="164" fontId="22" fillId="0" borderId="61" xfId="0" applyNumberFormat="1" applyFont="1" applyBorder="1" applyAlignment="1">
      <alignment horizontal="center" vertical="center"/>
    </xf>
    <xf numFmtId="0" fontId="30" fillId="0" borderId="0" xfId="0" applyFont="1" applyAlignment="1">
      <alignment vertical="center"/>
    </xf>
    <xf numFmtId="164" fontId="24" fillId="0" borderId="0" xfId="1" applyNumberFormat="1"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9" fillId="0" borderId="0" xfId="0" applyFont="1" applyAlignment="1">
      <alignment readingOrder="1"/>
    </xf>
    <xf numFmtId="0" fontId="29" fillId="0" borderId="0" xfId="0" applyFont="1" applyAlignment="1">
      <alignment horizontal="center" vertical="center" readingOrder="1"/>
    </xf>
    <xf numFmtId="0" fontId="24" fillId="0" borderId="0" xfId="0" applyFont="1" applyAlignment="1">
      <alignment vertical="center" readingOrder="2"/>
    </xf>
    <xf numFmtId="0" fontId="24" fillId="0" borderId="0" xfId="0" applyFont="1" applyAlignment="1">
      <alignment horizontal="center" vertical="center" readingOrder="2"/>
    </xf>
    <xf numFmtId="0" fontId="23" fillId="0" borderId="0" xfId="0" applyFont="1" applyAlignment="1">
      <alignment horizontal="center" vertical="center" readingOrder="2"/>
    </xf>
    <xf numFmtId="164" fontId="30" fillId="0" borderId="34" xfId="1" applyNumberFormat="1" applyFont="1" applyBorder="1" applyAlignment="1">
      <alignment horizontal="center" vertical="center"/>
    </xf>
    <xf numFmtId="0" fontId="24" fillId="1" borderId="24" xfId="0" applyFont="1" applyFill="1" applyBorder="1" applyAlignment="1">
      <alignment horizontal="center" vertical="center"/>
    </xf>
    <xf numFmtId="49" fontId="30" fillId="0" borderId="73" xfId="0" applyNumberFormat="1" applyFont="1" applyBorder="1" applyAlignment="1">
      <alignment horizontal="center" vertical="center"/>
    </xf>
    <xf numFmtId="0" fontId="2" fillId="0" borderId="0" xfId="0" applyFont="1" applyAlignment="1"/>
    <xf numFmtId="0" fontId="23" fillId="0" borderId="0" xfId="0" applyFont="1" applyAlignment="1">
      <alignment horizontal="right" vertical="center"/>
    </xf>
    <xf numFmtId="0" fontId="23" fillId="4" borderId="61" xfId="0" applyFont="1" applyFill="1" applyBorder="1" applyAlignment="1">
      <alignment horizontal="center" vertical="center"/>
    </xf>
    <xf numFmtId="0" fontId="25" fillId="0" borderId="0" xfId="0" applyFont="1" applyAlignment="1">
      <alignment horizontal="right" vertical="center" readingOrder="1"/>
    </xf>
    <xf numFmtId="0" fontId="22" fillId="4" borderId="61" xfId="0" applyFont="1" applyFill="1" applyBorder="1" applyAlignment="1">
      <alignment horizontal="center" vertical="center"/>
    </xf>
    <xf numFmtId="0" fontId="22" fillId="4" borderId="61" xfId="0" applyFont="1" applyFill="1" applyBorder="1" applyAlignment="1">
      <alignment horizontal="center" vertical="center" readingOrder="1"/>
    </xf>
    <xf numFmtId="0" fontId="22" fillId="4" borderId="61" xfId="0" applyFont="1" applyFill="1" applyBorder="1" applyAlignment="1">
      <alignment horizontal="center" vertical="center" readingOrder="2"/>
    </xf>
    <xf numFmtId="0" fontId="2" fillId="5" borderId="0" xfId="0" applyFont="1" applyFill="1" applyAlignment="1">
      <alignment vertical="center"/>
    </xf>
    <xf numFmtId="0" fontId="22" fillId="4" borderId="61" xfId="0" applyFont="1" applyFill="1" applyBorder="1" applyAlignment="1">
      <alignment horizontal="center"/>
    </xf>
    <xf numFmtId="0" fontId="4" fillId="0" borderId="87" xfId="0" applyFont="1" applyBorder="1" applyAlignment="1">
      <alignment vertical="center" readingOrder="2"/>
    </xf>
    <xf numFmtId="0" fontId="4" fillId="5" borderId="37" xfId="0" applyFont="1" applyFill="1" applyBorder="1" applyAlignment="1">
      <alignment vertical="center" readingOrder="2"/>
    </xf>
    <xf numFmtId="3" fontId="36" fillId="4" borderId="7" xfId="1" applyNumberFormat="1" applyFont="1" applyFill="1" applyBorder="1" applyAlignment="1">
      <alignment horizontal="center" vertical="center" readingOrder="2"/>
    </xf>
    <xf numFmtId="0" fontId="4" fillId="0" borderId="51" xfId="0" applyFont="1" applyBorder="1" applyAlignment="1">
      <alignment vertical="center" readingOrder="2"/>
    </xf>
    <xf numFmtId="0" fontId="4" fillId="0" borderId="52" xfId="0" applyFont="1" applyBorder="1" applyAlignment="1">
      <alignment vertical="center" readingOrder="2"/>
    </xf>
    <xf numFmtId="3" fontId="38" fillId="4" borderId="7" xfId="1" applyNumberFormat="1" applyFont="1" applyFill="1" applyBorder="1" applyAlignment="1">
      <alignment horizontal="center" vertical="center" readingOrder="2"/>
    </xf>
    <xf numFmtId="0" fontId="4" fillId="0" borderId="37" xfId="0" applyFont="1" applyBorder="1" applyAlignment="1">
      <alignment vertical="center" readingOrder="2"/>
    </xf>
    <xf numFmtId="3" fontId="33" fillId="0" borderId="83" xfId="1" applyNumberFormat="1" applyFont="1" applyBorder="1" applyAlignment="1">
      <alignment horizontal="center" vertical="center" readingOrder="2"/>
    </xf>
    <xf numFmtId="0" fontId="33" fillId="0" borderId="83" xfId="0" applyFont="1" applyBorder="1" applyAlignment="1">
      <alignment horizontal="center" vertical="center" readingOrder="2"/>
    </xf>
    <xf numFmtId="0" fontId="41" fillId="4" borderId="7" xfId="0" applyFont="1" applyFill="1" applyBorder="1" applyAlignment="1">
      <alignment horizontal="center" vertical="center" readingOrder="2"/>
    </xf>
    <xf numFmtId="3" fontId="42" fillId="0" borderId="35" xfId="1" applyNumberFormat="1" applyFont="1" applyBorder="1" applyAlignment="1">
      <alignment horizontal="center" vertical="center" readingOrder="2"/>
    </xf>
    <xf numFmtId="0" fontId="33" fillId="0" borderId="17" xfId="0" applyFont="1" applyBorder="1" applyAlignment="1">
      <alignment horizontal="center" vertical="center" readingOrder="2"/>
    </xf>
    <xf numFmtId="3" fontId="33" fillId="0" borderId="7" xfId="1" applyNumberFormat="1" applyFont="1" applyBorder="1" applyAlignment="1">
      <alignment horizontal="center" vertical="center" readingOrder="2"/>
    </xf>
    <xf numFmtId="0" fontId="41" fillId="0" borderId="7" xfId="0" applyFont="1" applyBorder="1" applyAlignment="1">
      <alignment horizontal="center" vertical="center" readingOrder="2"/>
    </xf>
    <xf numFmtId="0" fontId="41" fillId="4" borderId="17" xfId="0" applyFont="1" applyFill="1" applyBorder="1" applyAlignment="1">
      <alignment horizontal="center" vertical="center" readingOrder="2"/>
    </xf>
    <xf numFmtId="0" fontId="4" fillId="0" borderId="38" xfId="0" applyFont="1" applyBorder="1" applyAlignment="1">
      <alignment readingOrder="2"/>
    </xf>
    <xf numFmtId="3" fontId="33" fillId="0" borderId="64" xfId="1" applyNumberFormat="1" applyFont="1" applyBorder="1" applyAlignment="1">
      <alignment horizontal="center" readingOrder="2"/>
    </xf>
    <xf numFmtId="0" fontId="33" fillId="0" borderId="13" xfId="0" applyFont="1" applyBorder="1" applyAlignment="1">
      <alignment horizontal="center" vertical="center" readingOrder="2"/>
    </xf>
    <xf numFmtId="0" fontId="33" fillId="4" borderId="61" xfId="0" applyFont="1" applyFill="1" applyBorder="1" applyAlignment="1">
      <alignment horizontal="center" vertical="center"/>
    </xf>
    <xf numFmtId="0" fontId="35" fillId="0" borderId="0" xfId="0" applyFont="1" applyAlignment="1">
      <alignment horizontal="center" vertical="center"/>
    </xf>
    <xf numFmtId="0" fontId="39" fillId="0" borderId="62" xfId="0" applyFont="1" applyBorder="1" applyAlignment="1">
      <alignment vertical="center"/>
    </xf>
    <xf numFmtId="0" fontId="39" fillId="0" borderId="63" xfId="0" applyFont="1" applyBorder="1" applyAlignment="1">
      <alignment vertical="center"/>
    </xf>
    <xf numFmtId="164" fontId="39" fillId="4" borderId="7" xfId="1" applyNumberFormat="1" applyFont="1" applyFill="1" applyBorder="1" applyAlignment="1">
      <alignment vertical="center" readingOrder="1"/>
    </xf>
    <xf numFmtId="0" fontId="4" fillId="4" borderId="61" xfId="0" applyFont="1" applyFill="1" applyBorder="1" applyAlignment="1">
      <alignment readingOrder="1"/>
    </xf>
    <xf numFmtId="0" fontId="4" fillId="0" borderId="0" xfId="0" applyFont="1" applyAlignment="1">
      <alignment horizontal="right" vertical="center"/>
    </xf>
    <xf numFmtId="0" fontId="4" fillId="0" borderId="51" xfId="0" applyFont="1" applyBorder="1" applyAlignment="1">
      <alignment horizontal="center" vertical="center"/>
    </xf>
    <xf numFmtId="0" fontId="4" fillId="0" borderId="17" xfId="0" applyFont="1" applyBorder="1" applyAlignment="1">
      <alignment horizontal="center" vertical="center"/>
    </xf>
    <xf numFmtId="164" fontId="4" fillId="0" borderId="17" xfId="1" applyNumberFormat="1" applyFont="1" applyBorder="1" applyAlignment="1">
      <alignment horizontal="center" vertical="center"/>
    </xf>
    <xf numFmtId="164" fontId="4" fillId="0" borderId="17" xfId="1" applyNumberFormat="1" applyFont="1" applyBorder="1" applyAlignment="1">
      <alignment vertical="center"/>
    </xf>
    <xf numFmtId="164" fontId="4" fillId="0" borderId="18" xfId="1" applyNumberFormat="1" applyFont="1" applyBorder="1" applyAlignment="1">
      <alignment vertical="center"/>
    </xf>
    <xf numFmtId="0" fontId="4" fillId="0" borderId="37" xfId="0" applyFont="1" applyBorder="1" applyAlignment="1">
      <alignment horizontal="center" vertical="center"/>
    </xf>
    <xf numFmtId="164" fontId="4" fillId="0" borderId="7" xfId="1" applyNumberFormat="1" applyFont="1" applyBorder="1" applyAlignment="1">
      <alignment vertical="center"/>
    </xf>
    <xf numFmtId="164" fontId="4" fillId="0" borderId="12" xfId="1" applyNumberFormat="1" applyFont="1" applyBorder="1" applyAlignment="1">
      <alignment vertical="center"/>
    </xf>
    <xf numFmtId="164" fontId="4" fillId="0" borderId="53" xfId="1" applyNumberFormat="1" applyFont="1" applyBorder="1" applyAlignment="1">
      <alignment vertical="center"/>
    </xf>
    <xf numFmtId="164" fontId="35" fillId="0" borderId="35" xfId="1" applyNumberFormat="1" applyFont="1" applyBorder="1" applyAlignment="1">
      <alignment horizontal="center" vertical="center" readingOrder="2"/>
    </xf>
    <xf numFmtId="0" fontId="39" fillId="4" borderId="65" xfId="0" applyFont="1" applyFill="1" applyBorder="1" applyAlignment="1">
      <alignment horizontal="center" vertical="center" readingOrder="1"/>
    </xf>
    <xf numFmtId="0" fontId="39" fillId="4" borderId="39" xfId="0" applyFont="1" applyFill="1" applyBorder="1" applyAlignment="1">
      <alignment horizontal="center" vertical="center" readingOrder="1"/>
    </xf>
    <xf numFmtId="0" fontId="39" fillId="4" borderId="88" xfId="0" applyFont="1" applyFill="1" applyBorder="1" applyAlignment="1">
      <alignment horizontal="center" vertical="center" readingOrder="1"/>
    </xf>
    <xf numFmtId="164" fontId="35" fillId="0" borderId="36" xfId="1" applyNumberFormat="1" applyFont="1" applyBorder="1" applyAlignment="1">
      <alignment horizontal="center" vertical="center" readingOrder="1"/>
    </xf>
    <xf numFmtId="0" fontId="35" fillId="0" borderId="10" xfId="0" applyFont="1" applyBorder="1" applyAlignment="1">
      <alignment horizontal="center" vertical="center" readingOrder="1"/>
    </xf>
    <xf numFmtId="9" fontId="35" fillId="0" borderId="10" xfId="0" applyNumberFormat="1" applyFont="1" applyBorder="1" applyAlignment="1">
      <alignment horizontal="center" vertical="center" readingOrder="1"/>
    </xf>
    <xf numFmtId="164" fontId="35" fillId="0" borderId="10" xfId="1" applyNumberFormat="1" applyFont="1" applyBorder="1" applyAlignment="1">
      <alignment vertical="center" readingOrder="1"/>
    </xf>
    <xf numFmtId="0" fontId="39" fillId="0" borderId="11" xfId="0" applyFont="1" applyBorder="1" applyAlignment="1">
      <alignment horizontal="center" vertical="center" readingOrder="1"/>
    </xf>
    <xf numFmtId="164" fontId="35" fillId="0" borderId="37" xfId="1" applyNumberFormat="1" applyFont="1" applyBorder="1" applyAlignment="1">
      <alignment horizontal="center" vertical="center" readingOrder="1"/>
    </xf>
    <xf numFmtId="0" fontId="35" fillId="0" borderId="7" xfId="0" applyFont="1" applyBorder="1" applyAlignment="1">
      <alignment horizontal="center" vertical="center" readingOrder="1"/>
    </xf>
    <xf numFmtId="9" fontId="35" fillId="0" borderId="7" xfId="0" applyNumberFormat="1" applyFont="1" applyBorder="1" applyAlignment="1">
      <alignment horizontal="center" vertical="center" readingOrder="1"/>
    </xf>
    <xf numFmtId="164" fontId="35" fillId="0" borderId="7" xfId="1" applyNumberFormat="1" applyFont="1" applyBorder="1" applyAlignment="1">
      <alignment vertical="center" readingOrder="1"/>
    </xf>
    <xf numFmtId="0" fontId="39" fillId="0" borderId="12" xfId="0" applyFont="1" applyBorder="1" applyAlignment="1">
      <alignment horizontal="center" vertical="center" readingOrder="1"/>
    </xf>
    <xf numFmtId="164" fontId="35" fillId="0" borderId="38" xfId="1" applyNumberFormat="1" applyFont="1" applyBorder="1" applyAlignment="1">
      <alignment horizontal="center" vertical="center" readingOrder="1"/>
    </xf>
    <xf numFmtId="0" fontId="35" fillId="0" borderId="13" xfId="0" applyFont="1" applyBorder="1" applyAlignment="1">
      <alignment horizontal="center" vertical="center" readingOrder="1"/>
    </xf>
    <xf numFmtId="9" fontId="35" fillId="0" borderId="13" xfId="0" applyNumberFormat="1" applyFont="1" applyBorder="1" applyAlignment="1">
      <alignment horizontal="center" vertical="center" readingOrder="1"/>
    </xf>
    <xf numFmtId="164" fontId="35" fillId="0" borderId="13" xfId="1" applyNumberFormat="1" applyFont="1" applyBorder="1" applyAlignment="1">
      <alignment vertical="center" readingOrder="1"/>
    </xf>
    <xf numFmtId="0" fontId="39" fillId="0" borderId="16" xfId="0" applyFont="1" applyBorder="1" applyAlignment="1">
      <alignment horizontal="center" vertical="center" readingOrder="1"/>
    </xf>
    <xf numFmtId="164" fontId="35" fillId="0" borderId="56" xfId="0" applyNumberFormat="1" applyFont="1" applyBorder="1" applyAlignment="1">
      <alignment horizontal="center" vertical="center" readingOrder="1"/>
    </xf>
    <xf numFmtId="0" fontId="35" fillId="1" borderId="5" xfId="0" applyFont="1" applyFill="1" applyBorder="1" applyAlignment="1">
      <alignment vertical="center" readingOrder="1"/>
    </xf>
    <xf numFmtId="0" fontId="35" fillId="1" borderId="5" xfId="0" applyFont="1" applyFill="1" applyBorder="1" applyAlignment="1">
      <alignment horizontal="center" vertical="center" readingOrder="1"/>
    </xf>
    <xf numFmtId="164" fontId="35" fillId="0" borderId="40" xfId="1" applyNumberFormat="1" applyFont="1" applyBorder="1" applyAlignment="1">
      <alignment vertical="center" readingOrder="1"/>
    </xf>
    <xf numFmtId="164" fontId="35" fillId="0" borderId="10" xfId="1" applyNumberFormat="1" applyFont="1" applyBorder="1" applyAlignment="1">
      <alignment horizontal="center" vertical="center"/>
    </xf>
    <xf numFmtId="164" fontId="35" fillId="4" borderId="7" xfId="1" applyNumberFormat="1" applyFont="1" applyFill="1" applyBorder="1" applyAlignment="1">
      <alignment horizontal="center" vertical="center"/>
    </xf>
    <xf numFmtId="0" fontId="35" fillId="0" borderId="37" xfId="0" applyFont="1" applyBorder="1" applyAlignment="1">
      <alignment horizontal="center" vertical="center"/>
    </xf>
    <xf numFmtId="0" fontId="35" fillId="0" borderId="7" xfId="0" applyFont="1" applyBorder="1" applyAlignment="1">
      <alignment horizontal="center" vertical="center"/>
    </xf>
    <xf numFmtId="164" fontId="35" fillId="4" borderId="38" xfId="1" applyNumberFormat="1" applyFont="1" applyFill="1" applyBorder="1" applyAlignment="1">
      <alignment horizontal="center" vertical="center"/>
    </xf>
    <xf numFmtId="164" fontId="35" fillId="4" borderId="13" xfId="1" applyNumberFormat="1" applyFont="1" applyFill="1" applyBorder="1" applyAlignment="1">
      <alignment horizontal="center" vertical="center"/>
    </xf>
    <xf numFmtId="0" fontId="4" fillId="0" borderId="25" xfId="0" applyFont="1" applyBorder="1" applyAlignment="1">
      <alignment vertical="center"/>
    </xf>
    <xf numFmtId="165" fontId="35" fillId="0" borderId="36" xfId="1" applyNumberFormat="1" applyFont="1" applyBorder="1" applyAlignment="1">
      <alignment vertical="center"/>
    </xf>
    <xf numFmtId="166" fontId="35" fillId="0" borderId="10" xfId="1" applyNumberFormat="1" applyFont="1" applyBorder="1" applyAlignment="1">
      <alignment vertical="center"/>
    </xf>
    <xf numFmtId="164" fontId="33" fillId="0" borderId="10" xfId="1" applyNumberFormat="1" applyFont="1" applyBorder="1" applyAlignment="1">
      <alignment vertical="center"/>
    </xf>
    <xf numFmtId="0" fontId="4" fillId="0" borderId="27" xfId="0" applyFont="1" applyBorder="1" applyAlignment="1">
      <alignment vertical="center"/>
    </xf>
    <xf numFmtId="164" fontId="35" fillId="0" borderId="7" xfId="1" applyNumberFormat="1" applyFont="1" applyBorder="1" applyAlignment="1">
      <alignment horizontal="center" vertical="center"/>
    </xf>
    <xf numFmtId="164" fontId="33" fillId="0" borderId="7" xfId="1" applyNumberFormat="1" applyFont="1" applyBorder="1" applyAlignment="1">
      <alignment horizontal="center" vertical="center"/>
    </xf>
    <xf numFmtId="164" fontId="35" fillId="0" borderId="37" xfId="1" applyNumberFormat="1" applyFont="1" applyBorder="1" applyAlignment="1">
      <alignment horizontal="center" vertical="center"/>
    </xf>
    <xf numFmtId="164" fontId="33" fillId="5" borderId="7" xfId="1" applyNumberFormat="1" applyFont="1" applyFill="1" applyBorder="1" applyAlignment="1">
      <alignment horizontal="center" vertical="center"/>
    </xf>
    <xf numFmtId="0" fontId="4" fillId="0" borderId="28" xfId="0" applyFont="1" applyBorder="1" applyAlignment="1">
      <alignment vertical="center"/>
    </xf>
    <xf numFmtId="164" fontId="33" fillId="5" borderId="13" xfId="1" applyNumberFormat="1" applyFont="1" applyFill="1" applyBorder="1" applyAlignment="1">
      <alignment horizontal="center" vertical="center"/>
    </xf>
    <xf numFmtId="0" fontId="35" fillId="0" borderId="51" xfId="0" applyFont="1" applyBorder="1" applyAlignment="1">
      <alignment horizontal="center" vertical="center"/>
    </xf>
    <xf numFmtId="164" fontId="35" fillId="4" borderId="37" xfId="1" applyNumberFormat="1" applyFont="1" applyFill="1" applyBorder="1" applyAlignment="1">
      <alignment vertical="center"/>
    </xf>
    <xf numFmtId="165" fontId="35" fillId="4" borderId="7" xfId="1" applyNumberFormat="1" applyFont="1" applyFill="1" applyBorder="1" applyAlignment="1">
      <alignment vertical="center"/>
    </xf>
    <xf numFmtId="165" fontId="35" fillId="4" borderId="7" xfId="1" applyNumberFormat="1" applyFont="1" applyFill="1" applyBorder="1" applyAlignment="1">
      <alignment horizontal="center" vertical="center"/>
    </xf>
    <xf numFmtId="0" fontId="4" fillId="0" borderId="84" xfId="0" applyFont="1" applyBorder="1" applyAlignment="1">
      <alignment vertical="center"/>
    </xf>
    <xf numFmtId="164" fontId="33" fillId="0" borderId="13" xfId="1" applyNumberFormat="1" applyFont="1" applyBorder="1" applyAlignment="1">
      <alignment horizontal="center" vertical="center"/>
    </xf>
    <xf numFmtId="0" fontId="4" fillId="4" borderId="56" xfId="0" applyFont="1" applyFill="1" applyBorder="1" applyAlignment="1">
      <alignment vertical="center"/>
    </xf>
    <xf numFmtId="164" fontId="33" fillId="0" borderId="5" xfId="1" applyNumberFormat="1" applyFont="1" applyBorder="1" applyAlignment="1">
      <alignment horizontal="center" vertical="center"/>
    </xf>
    <xf numFmtId="164" fontId="4" fillId="0" borderId="10" xfId="1" applyNumberFormat="1" applyFont="1" applyBorder="1" applyAlignment="1">
      <alignment horizontal="center" vertical="center"/>
    </xf>
    <xf numFmtId="0" fontId="4" fillId="0" borderId="37" xfId="0" applyFont="1" applyBorder="1" applyAlignment="1">
      <alignment vertical="center"/>
    </xf>
    <xf numFmtId="1" fontId="4" fillId="0" borderId="7" xfId="0" applyNumberFormat="1" applyFont="1" applyBorder="1" applyAlignment="1">
      <alignment horizontal="center" vertical="center"/>
    </xf>
    <xf numFmtId="164" fontId="4" fillId="0" borderId="7" xfId="1" applyNumberFormat="1" applyFont="1" applyBorder="1" applyAlignment="1">
      <alignment horizontal="center" vertical="center"/>
    </xf>
    <xf numFmtId="164" fontId="39" fillId="0" borderId="7" xfId="1" applyNumberFormat="1" applyFont="1" applyBorder="1" applyAlignment="1">
      <alignment horizontal="center" vertical="center"/>
    </xf>
    <xf numFmtId="1" fontId="43" fillId="2" borderId="7" xfId="1" applyNumberFormat="1" applyFont="1" applyFill="1" applyBorder="1" applyAlignment="1">
      <alignment horizontal="center" vertical="center"/>
    </xf>
    <xf numFmtId="164" fontId="43" fillId="2" borderId="7" xfId="1" applyNumberFormat="1" applyFont="1" applyFill="1" applyBorder="1" applyAlignment="1">
      <alignment horizontal="center" vertical="center"/>
    </xf>
    <xf numFmtId="164" fontId="39" fillId="4" borderId="69" xfId="1" applyNumberFormat="1" applyFont="1" applyFill="1" applyBorder="1" applyAlignment="1">
      <alignment horizontal="center" vertical="center"/>
    </xf>
    <xf numFmtId="164" fontId="39" fillId="4" borderId="48" xfId="1" applyNumberFormat="1" applyFont="1" applyFill="1" applyBorder="1" applyAlignment="1">
      <alignment horizontal="center" vertical="center"/>
    </xf>
    <xf numFmtId="164" fontId="4" fillId="0" borderId="36" xfId="1" applyNumberFormat="1" applyFont="1" applyBorder="1" applyAlignment="1">
      <alignment horizontal="center" vertical="center"/>
    </xf>
    <xf numFmtId="164" fontId="4" fillId="0" borderId="26" xfId="1" applyNumberFormat="1" applyFont="1" applyBorder="1" applyAlignment="1">
      <alignment horizontal="center" vertical="center"/>
    </xf>
    <xf numFmtId="164" fontId="39" fillId="4" borderId="68" xfId="1" applyNumberFormat="1" applyFont="1" applyFill="1" applyBorder="1" applyAlignment="1">
      <alignment horizontal="center" vertical="center"/>
    </xf>
    <xf numFmtId="164" fontId="39" fillId="4" borderId="48" xfId="1" applyNumberFormat="1" applyFont="1" applyFill="1" applyBorder="1" applyAlignment="1">
      <alignment vertical="center"/>
    </xf>
    <xf numFmtId="164" fontId="39" fillId="4" borderId="66" xfId="1" applyNumberFormat="1" applyFont="1" applyFill="1" applyBorder="1" applyAlignment="1">
      <alignment horizontal="center" vertical="center"/>
    </xf>
    <xf numFmtId="164" fontId="39" fillId="4" borderId="58" xfId="1" applyNumberFormat="1" applyFont="1" applyFill="1" applyBorder="1" applyAlignment="1">
      <alignment horizontal="center" vertical="center"/>
    </xf>
    <xf numFmtId="164" fontId="39" fillId="4" borderId="40" xfId="1" applyNumberFormat="1" applyFont="1" applyFill="1" applyBorder="1" applyAlignment="1">
      <alignment horizontal="center" vertical="center"/>
    </xf>
    <xf numFmtId="9" fontId="39" fillId="4" borderId="24" xfId="1" applyNumberFormat="1" applyFont="1" applyFill="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 vertical="center"/>
    </xf>
    <xf numFmtId="165" fontId="39" fillId="4" borderId="40" xfId="1" applyNumberFormat="1" applyFont="1" applyFill="1" applyBorder="1" applyAlignment="1">
      <alignment horizontal="center" vertical="center"/>
    </xf>
    <xf numFmtId="0" fontId="4" fillId="0" borderId="36" xfId="0" applyFont="1" applyBorder="1" applyAlignment="1">
      <alignment vertical="center" readingOrder="2"/>
    </xf>
    <xf numFmtId="164" fontId="35" fillId="0" borderId="26" xfId="1" applyNumberFormat="1" applyFont="1" applyBorder="1" applyAlignment="1">
      <alignment horizontal="center" vertical="center" readingOrder="2"/>
    </xf>
    <xf numFmtId="0" fontId="39" fillId="0" borderId="33" xfId="0" applyFont="1" applyBorder="1" applyAlignment="1">
      <alignment vertical="center" readingOrder="1"/>
    </xf>
    <xf numFmtId="164" fontId="39" fillId="4" borderId="2" xfId="1" applyNumberFormat="1" applyFont="1" applyFill="1" applyBorder="1" applyAlignment="1">
      <alignment horizontal="center" vertical="center" readingOrder="1"/>
    </xf>
    <xf numFmtId="0" fontId="0" fillId="0" borderId="0" xfId="0" applyAlignment="1">
      <alignment vertical="center"/>
    </xf>
    <xf numFmtId="0" fontId="4" fillId="0" borderId="36" xfId="0" applyFont="1" applyBorder="1" applyAlignment="1">
      <alignment readingOrder="2"/>
    </xf>
    <xf numFmtId="3" fontId="33" fillId="0" borderId="26" xfId="1" applyNumberFormat="1" applyFont="1" applyBorder="1" applyAlignment="1">
      <alignment horizontal="center" vertical="center" readingOrder="2"/>
    </xf>
    <xf numFmtId="0" fontId="33" fillId="0" borderId="10" xfId="0" applyFont="1" applyBorder="1" applyAlignment="1">
      <alignment horizontal="center" vertical="center" readingOrder="2"/>
    </xf>
    <xf numFmtId="3" fontId="33" fillId="0" borderId="49" xfId="1" applyNumberFormat="1" applyFont="1" applyBorder="1" applyAlignment="1">
      <alignment horizontal="center" vertical="center" readingOrder="2"/>
    </xf>
    <xf numFmtId="0" fontId="33" fillId="0" borderId="49" xfId="0" applyFont="1" applyBorder="1" applyAlignment="1">
      <alignment horizontal="center" vertical="center" readingOrder="2"/>
    </xf>
    <xf numFmtId="0" fontId="4" fillId="5" borderId="89" xfId="0" applyFont="1" applyFill="1" applyBorder="1" applyAlignment="1">
      <alignment vertical="center" readingOrder="2"/>
    </xf>
    <xf numFmtId="3" fontId="33" fillId="4" borderId="50" xfId="1" applyNumberFormat="1" applyFont="1" applyFill="1" applyBorder="1" applyAlignment="1">
      <alignment horizontal="center" vertical="center" readingOrder="2"/>
    </xf>
    <xf numFmtId="0" fontId="41" fillId="4" borderId="50" xfId="0" applyFont="1" applyFill="1" applyBorder="1" applyAlignment="1">
      <alignment vertical="center" readingOrder="2"/>
    </xf>
    <xf numFmtId="0" fontId="39" fillId="0" borderId="7" xfId="0" applyFont="1" applyBorder="1" applyAlignment="1">
      <alignment horizontal="center" vertical="center"/>
    </xf>
    <xf numFmtId="164" fontId="39" fillId="4" borderId="7" xfId="1" applyNumberFormat="1" applyFont="1" applyFill="1" applyBorder="1" applyAlignment="1">
      <alignment horizontal="center" vertical="center" readingOrder="1"/>
    </xf>
    <xf numFmtId="164" fontId="35" fillId="0" borderId="17" xfId="1" applyNumberFormat="1" applyFont="1" applyBorder="1" applyAlignment="1">
      <alignment horizontal="center" vertical="center"/>
    </xf>
    <xf numFmtId="0" fontId="4" fillId="4" borderId="38" xfId="0" applyFont="1" applyFill="1" applyBorder="1" applyAlignment="1">
      <alignment horizontal="center" vertical="center"/>
    </xf>
    <xf numFmtId="0" fontId="4" fillId="4" borderId="13" xfId="0" applyFont="1" applyFill="1" applyBorder="1" applyAlignment="1">
      <alignment horizontal="center" vertical="center"/>
    </xf>
    <xf numFmtId="0" fontId="39" fillId="4" borderId="13" xfId="0" applyFont="1" applyFill="1" applyBorder="1" applyAlignment="1">
      <alignment horizontal="center" vertical="center"/>
    </xf>
    <xf numFmtId="0" fontId="4" fillId="0" borderId="52" xfId="0" applyFont="1" applyBorder="1" applyAlignment="1">
      <alignment horizontal="center" vertical="center"/>
    </xf>
    <xf numFmtId="164" fontId="4" fillId="0" borderId="49" xfId="1" applyNumberFormat="1" applyFont="1" applyBorder="1" applyAlignment="1">
      <alignment vertical="center"/>
    </xf>
    <xf numFmtId="164" fontId="4" fillId="0" borderId="50" xfId="0" applyNumberFormat="1" applyFont="1" applyBorder="1" applyAlignment="1">
      <alignment horizontal="center" vertical="center"/>
    </xf>
    <xf numFmtId="164" fontId="4" fillId="0" borderId="50" xfId="1" applyNumberFormat="1" applyFont="1" applyBorder="1" applyAlignment="1">
      <alignment vertical="center"/>
    </xf>
    <xf numFmtId="164" fontId="4" fillId="0" borderId="91" xfId="1" applyNumberFormat="1" applyFont="1" applyBorder="1" applyAlignment="1">
      <alignment vertical="center"/>
    </xf>
    <xf numFmtId="0" fontId="4" fillId="4" borderId="8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0" xfId="0" applyFont="1" applyFill="1" applyBorder="1" applyAlignment="1">
      <alignment horizontal="center" vertical="center" wrapText="1"/>
    </xf>
    <xf numFmtId="0" fontId="4" fillId="4" borderId="91" xfId="0" applyFont="1" applyFill="1" applyBorder="1" applyAlignment="1">
      <alignment horizontal="center" vertical="center" wrapText="1"/>
    </xf>
    <xf numFmtId="0" fontId="39" fillId="0" borderId="17" xfId="0" applyFont="1" applyBorder="1" applyAlignment="1">
      <alignment horizontal="center" vertical="center"/>
    </xf>
    <xf numFmtId="0" fontId="39" fillId="0" borderId="49" xfId="0" applyFont="1" applyBorder="1" applyAlignment="1">
      <alignment horizontal="center" vertical="center"/>
    </xf>
    <xf numFmtId="164" fontId="35" fillId="0" borderId="66" xfId="1" applyNumberFormat="1" applyFont="1" applyBorder="1" applyAlignment="1">
      <alignment horizontal="center" vertical="center" readingOrder="2"/>
    </xf>
    <xf numFmtId="0" fontId="4" fillId="4" borderId="89" xfId="0" applyFont="1" applyFill="1" applyBorder="1" applyAlignment="1">
      <alignment vertical="center" readingOrder="2"/>
    </xf>
    <xf numFmtId="164" fontId="35" fillId="0" borderId="50" xfId="1" applyNumberFormat="1" applyFont="1" applyBorder="1" applyAlignment="1">
      <alignment horizontal="center" vertical="center" readingOrder="2"/>
    </xf>
    <xf numFmtId="41" fontId="39" fillId="0" borderId="50" xfId="2" applyFont="1" applyBorder="1" applyAlignment="1">
      <alignment horizontal="center" vertical="center"/>
    </xf>
    <xf numFmtId="0" fontId="4" fillId="0" borderId="51" xfId="0" applyFont="1" applyBorder="1" applyAlignment="1">
      <alignment vertical="center"/>
    </xf>
    <xf numFmtId="1" fontId="4" fillId="0" borderId="17" xfId="0" applyNumberFormat="1" applyFont="1" applyBorder="1" applyAlignment="1">
      <alignment horizontal="center" vertical="center"/>
    </xf>
    <xf numFmtId="164" fontId="39" fillId="0" borderId="17" xfId="1" applyNumberFormat="1" applyFont="1" applyBorder="1" applyAlignment="1">
      <alignment horizontal="center" vertical="center"/>
    </xf>
    <xf numFmtId="0" fontId="4" fillId="0" borderId="52" xfId="0" applyFont="1" applyBorder="1" applyAlignment="1">
      <alignment vertical="center"/>
    </xf>
    <xf numFmtId="1" fontId="43" fillId="2" borderId="49" xfId="1" applyNumberFormat="1" applyFont="1" applyFill="1" applyBorder="1" applyAlignment="1">
      <alignment horizontal="center" vertical="center"/>
    </xf>
    <xf numFmtId="164" fontId="43" fillId="2" borderId="49" xfId="1" applyNumberFormat="1" applyFont="1" applyFill="1" applyBorder="1" applyAlignment="1">
      <alignment horizontal="center" vertical="center"/>
    </xf>
    <xf numFmtId="164" fontId="4" fillId="0" borderId="49" xfId="1" applyNumberFormat="1" applyFont="1" applyBorder="1" applyAlignment="1">
      <alignment horizontal="center" vertical="center"/>
    </xf>
    <xf numFmtId="0" fontId="4" fillId="4" borderId="89" xfId="0" applyFont="1" applyFill="1" applyBorder="1" applyAlignment="1">
      <alignment vertical="center"/>
    </xf>
    <xf numFmtId="164" fontId="4" fillId="0" borderId="50" xfId="1" applyNumberFormat="1" applyFont="1" applyBorder="1" applyAlignment="1">
      <alignment horizontal="center" vertical="center"/>
    </xf>
    <xf numFmtId="0" fontId="4" fillId="0" borderId="21" xfId="0" applyFont="1" applyBorder="1"/>
    <xf numFmtId="0" fontId="4" fillId="0" borderId="8" xfId="0" applyFont="1" applyBorder="1"/>
    <xf numFmtId="0" fontId="4" fillId="0" borderId="74" xfId="0" applyFont="1" applyBorder="1"/>
    <xf numFmtId="0" fontId="4" fillId="0" borderId="21" xfId="0" applyFont="1" applyBorder="1" applyAlignment="1">
      <alignment readingOrder="1"/>
    </xf>
    <xf numFmtId="0" fontId="4" fillId="0" borderId="74" xfId="0" applyFont="1" applyBorder="1" applyAlignment="1">
      <alignment readingOrder="1"/>
    </xf>
    <xf numFmtId="0" fontId="4" fillId="0" borderId="8" xfId="0" applyFont="1" applyBorder="1" applyAlignment="1">
      <alignment readingOrder="1"/>
    </xf>
    <xf numFmtId="164" fontId="39" fillId="0" borderId="7" xfId="0" applyNumberFormat="1" applyFont="1" applyBorder="1" applyAlignment="1">
      <alignment horizontal="center" vertical="center"/>
    </xf>
    <xf numFmtId="164" fontId="39" fillId="0" borderId="7" xfId="0" applyNumberFormat="1" applyFont="1" applyBorder="1" applyAlignment="1">
      <alignment vertical="center"/>
    </xf>
    <xf numFmtId="164" fontId="39" fillId="0" borderId="7" xfId="1" applyNumberFormat="1" applyFont="1" applyBorder="1" applyAlignment="1">
      <alignment horizontal="center" vertical="center" readingOrder="1"/>
    </xf>
    <xf numFmtId="164" fontId="39" fillId="0" borderId="7" xfId="1" applyNumberFormat="1" applyFont="1" applyBorder="1" applyAlignment="1">
      <alignment vertical="center" readingOrder="1"/>
    </xf>
    <xf numFmtId="9" fontId="39" fillId="4" borderId="7" xfId="1" applyNumberFormat="1" applyFont="1" applyFill="1" applyBorder="1" applyAlignment="1">
      <alignment horizontal="center" vertical="center" readingOrder="1"/>
    </xf>
    <xf numFmtId="49" fontId="39" fillId="0" borderId="7" xfId="1" applyNumberFormat="1" applyFont="1" applyBorder="1" applyAlignment="1">
      <alignment horizontal="center" vertical="center" readingOrder="1"/>
    </xf>
    <xf numFmtId="0" fontId="39" fillId="4" borderId="7" xfId="1" applyNumberFormat="1" applyFont="1" applyFill="1" applyBorder="1" applyAlignment="1">
      <alignment horizontal="center" vertical="center" readingOrder="1"/>
    </xf>
    <xf numFmtId="49" fontId="39" fillId="4" borderId="7" xfId="1" applyNumberFormat="1" applyFont="1" applyFill="1" applyBorder="1" applyAlignment="1">
      <alignment horizontal="center" vertical="center" readingOrder="1"/>
    </xf>
    <xf numFmtId="164" fontId="39" fillId="0" borderId="10" xfId="0" applyNumberFormat="1" applyFont="1" applyBorder="1" applyAlignment="1">
      <alignment horizontal="center" vertical="center"/>
    </xf>
    <xf numFmtId="164" fontId="39" fillId="0" borderId="10" xfId="0" applyNumberFormat="1" applyFont="1" applyBorder="1" applyAlignment="1">
      <alignment vertical="center"/>
    </xf>
    <xf numFmtId="49" fontId="39" fillId="0" borderId="37" xfId="1" applyNumberFormat="1" applyFont="1" applyBorder="1" applyAlignment="1">
      <alignment horizontal="center" vertical="center" readingOrder="1"/>
    </xf>
    <xf numFmtId="0" fontId="39" fillId="4" borderId="37" xfId="1" applyNumberFormat="1" applyFont="1" applyFill="1" applyBorder="1" applyAlignment="1">
      <alignment horizontal="center" vertical="center" readingOrder="1"/>
    </xf>
    <xf numFmtId="0" fontId="20" fillId="0" borderId="1" xfId="0" applyFont="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79" xfId="0" applyBorder="1" applyAlignment="1">
      <alignment horizontal="center"/>
    </xf>
    <xf numFmtId="0" fontId="0" fillId="0" borderId="70" xfId="0" applyBorder="1" applyAlignment="1">
      <alignment horizontal="center"/>
    </xf>
    <xf numFmtId="0" fontId="0" fillId="0" borderId="78" xfId="0" applyBorder="1" applyAlignment="1">
      <alignment horizontal="center"/>
    </xf>
    <xf numFmtId="0" fontId="27" fillId="4" borderId="85" xfId="0" applyFont="1" applyFill="1" applyBorder="1" applyAlignment="1">
      <alignment horizontal="center" vertical="center"/>
    </xf>
    <xf numFmtId="0" fontId="28" fillId="4" borderId="71" xfId="0" applyFont="1" applyFill="1" applyBorder="1" applyAlignment="1">
      <alignment horizontal="center" vertical="center"/>
    </xf>
    <xf numFmtId="0" fontId="28" fillId="4" borderId="86" xfId="0" applyFont="1" applyFill="1" applyBorder="1" applyAlignment="1">
      <alignment horizontal="center" vertical="center"/>
    </xf>
    <xf numFmtId="0" fontId="28" fillId="4" borderId="79" xfId="0" applyFont="1" applyFill="1" applyBorder="1" applyAlignment="1">
      <alignment horizontal="center" vertical="center"/>
    </xf>
    <xf numFmtId="0" fontId="28" fillId="4" borderId="70" xfId="0" applyFont="1" applyFill="1" applyBorder="1" applyAlignment="1">
      <alignment horizontal="center" vertical="center"/>
    </xf>
    <xf numFmtId="0" fontId="28" fillId="4" borderId="78" xfId="0" applyFont="1" applyFill="1" applyBorder="1" applyAlignment="1">
      <alignment horizontal="center" vertical="center"/>
    </xf>
    <xf numFmtId="0" fontId="21"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3" fillId="0" borderId="0" xfId="0" applyFont="1" applyAlignment="1">
      <alignment horizontal="center" vertic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41" fillId="4" borderId="44" xfId="0" applyFont="1" applyFill="1" applyBorder="1" applyAlignment="1">
      <alignment horizontal="center" readingOrder="2"/>
    </xf>
    <xf numFmtId="0" fontId="41" fillId="4" borderId="90" xfId="0" applyFont="1" applyFill="1" applyBorder="1" applyAlignment="1">
      <alignment horizontal="center" readingOrder="2"/>
    </xf>
    <xf numFmtId="0" fontId="41" fillId="4" borderId="45" xfId="0" applyFont="1" applyFill="1" applyBorder="1" applyAlignment="1">
      <alignment horizontal="center" readingOrder="2"/>
    </xf>
    <xf numFmtId="0" fontId="35" fillId="0" borderId="8" xfId="0" applyFont="1" applyBorder="1" applyAlignment="1">
      <alignment horizontal="center" vertical="center" readingOrder="2"/>
    </xf>
    <xf numFmtId="0" fontId="35" fillId="0" borderId="9" xfId="0" applyFont="1" applyBorder="1" applyAlignment="1">
      <alignment horizontal="center" vertical="center" readingOrder="2"/>
    </xf>
    <xf numFmtId="0" fontId="35" fillId="0" borderId="20" xfId="0" applyFont="1" applyBorder="1" applyAlignment="1">
      <alignment horizontal="center" vertical="center" readingOrder="2"/>
    </xf>
    <xf numFmtId="0" fontId="39" fillId="4" borderId="21" xfId="0" applyFont="1" applyFill="1" applyBorder="1" applyAlignment="1">
      <alignment vertical="center" readingOrder="2"/>
    </xf>
    <xf numFmtId="0" fontId="39" fillId="4" borderId="19" xfId="0" applyFont="1" applyFill="1" applyBorder="1" applyAlignment="1">
      <alignment vertical="center" readingOrder="2"/>
    </xf>
    <xf numFmtId="0" fontId="39" fillId="4" borderId="22" xfId="0" applyFont="1" applyFill="1" applyBorder="1" applyAlignment="1">
      <alignment vertical="center" readingOrder="2"/>
    </xf>
    <xf numFmtId="0" fontId="35" fillId="0" borderId="17" xfId="0" applyFont="1" applyBorder="1" applyAlignment="1">
      <alignment horizontal="right" vertical="center" readingOrder="2"/>
    </xf>
    <xf numFmtId="0" fontId="35" fillId="0" borderId="18" xfId="0" applyFont="1" applyBorder="1" applyAlignment="1">
      <alignment horizontal="right" vertical="center" readingOrder="2"/>
    </xf>
    <xf numFmtId="3" fontId="33" fillId="4" borderId="55" xfId="1" applyNumberFormat="1" applyFont="1" applyFill="1" applyBorder="1" applyAlignment="1">
      <alignment horizontal="center" vertical="center" readingOrder="2"/>
    </xf>
    <xf numFmtId="3" fontId="33" fillId="4" borderId="77" xfId="1" applyNumberFormat="1" applyFont="1" applyFill="1" applyBorder="1" applyAlignment="1">
      <alignment horizontal="center" vertical="center" readingOrder="2"/>
    </xf>
    <xf numFmtId="0" fontId="35" fillId="4" borderId="55" xfId="0" applyFont="1" applyFill="1" applyBorder="1" applyAlignment="1">
      <alignment horizontal="center" vertical="center" readingOrder="2"/>
    </xf>
    <xf numFmtId="0" fontId="35" fillId="4" borderId="77" xfId="0" applyFont="1" applyFill="1" applyBorder="1" applyAlignment="1">
      <alignment horizontal="center" vertical="center" readingOrder="2"/>
    </xf>
    <xf numFmtId="0" fontId="33" fillId="4" borderId="1" xfId="0" applyFont="1" applyFill="1" applyBorder="1" applyAlignment="1">
      <alignment horizontal="center" vertical="center" readingOrder="2"/>
    </xf>
    <xf numFmtId="0" fontId="33" fillId="4" borderId="2" xfId="0" applyFont="1" applyFill="1" applyBorder="1" applyAlignment="1">
      <alignment horizontal="center" vertical="center" readingOrder="2"/>
    </xf>
    <xf numFmtId="0" fontId="33" fillId="4" borderId="3" xfId="0" applyFont="1" applyFill="1" applyBorder="1" applyAlignment="1">
      <alignment horizontal="center" vertical="center" readingOrder="2"/>
    </xf>
    <xf numFmtId="0" fontId="33" fillId="4" borderId="79" xfId="0" applyFont="1" applyFill="1" applyBorder="1" applyAlignment="1">
      <alignment horizontal="center" vertical="center" readingOrder="2"/>
    </xf>
    <xf numFmtId="0" fontId="33" fillId="4" borderId="70" xfId="0" applyFont="1" applyFill="1" applyBorder="1" applyAlignment="1">
      <alignment horizontal="center" vertical="center" readingOrder="2"/>
    </xf>
    <xf numFmtId="0" fontId="33" fillId="4" borderId="78" xfId="0" applyFont="1" applyFill="1" applyBorder="1" applyAlignment="1">
      <alignment horizontal="center" vertical="center" readingOrder="2"/>
    </xf>
    <xf numFmtId="0" fontId="35" fillId="0" borderId="81" xfId="0" applyFont="1" applyBorder="1" applyAlignment="1">
      <alignment horizontal="center" vertical="center" readingOrder="2"/>
    </xf>
    <xf numFmtId="0" fontId="35" fillId="0" borderId="80" xfId="0" applyFont="1" applyBorder="1" applyAlignment="1">
      <alignment horizontal="center" vertical="center" readingOrder="2"/>
    </xf>
    <xf numFmtId="0" fontId="35" fillId="0" borderId="82" xfId="0" applyFont="1" applyBorder="1" applyAlignment="1">
      <alignment horizontal="center" vertical="center" readingOrder="2"/>
    </xf>
    <xf numFmtId="0" fontId="39" fillId="4" borderId="7" xfId="0" applyFont="1" applyFill="1" applyBorder="1" applyAlignment="1">
      <alignment horizontal="right" vertical="center" readingOrder="2"/>
    </xf>
    <xf numFmtId="0" fontId="39" fillId="4" borderId="7" xfId="0" applyFont="1" applyFill="1" applyBorder="1" applyAlignment="1">
      <alignment readingOrder="2"/>
    </xf>
    <xf numFmtId="0" fontId="39" fillId="4" borderId="12" xfId="0" applyFont="1" applyFill="1" applyBorder="1" applyAlignment="1">
      <alignment readingOrder="2"/>
    </xf>
    <xf numFmtId="0" fontId="35" fillId="0" borderId="21" xfId="0" applyFont="1" applyBorder="1" applyAlignment="1">
      <alignment horizontal="center" vertical="center" readingOrder="2"/>
    </xf>
    <xf numFmtId="0" fontId="35" fillId="0" borderId="19" xfId="0" applyFont="1" applyBorder="1" applyAlignment="1">
      <alignment horizontal="center" vertical="center" readingOrder="2"/>
    </xf>
    <xf numFmtId="0" fontId="35" fillId="0" borderId="22" xfId="0" applyFont="1" applyBorder="1" applyAlignment="1">
      <alignment horizontal="center" vertical="center" readingOrder="2"/>
    </xf>
    <xf numFmtId="0" fontId="35" fillId="0" borderId="57" xfId="0" applyFont="1" applyBorder="1" applyAlignment="1">
      <alignment horizontal="center" vertical="center" wrapText="1" readingOrder="2"/>
    </xf>
    <xf numFmtId="0" fontId="35" fillId="0" borderId="32" xfId="0" applyFont="1" applyBorder="1" applyAlignment="1">
      <alignment horizontal="center" vertical="center" readingOrder="2"/>
    </xf>
    <xf numFmtId="0" fontId="35" fillId="0" borderId="63" xfId="0" applyFont="1" applyBorder="1" applyAlignment="1">
      <alignment horizontal="center" vertical="center" readingOrder="2"/>
    </xf>
    <xf numFmtId="0" fontId="35" fillId="0" borderId="29" xfId="0" applyFont="1" applyBorder="1" applyAlignment="1">
      <alignment horizontal="center" vertical="center" readingOrder="2"/>
    </xf>
    <xf numFmtId="0" fontId="35" fillId="0" borderId="30" xfId="0" applyFont="1" applyBorder="1" applyAlignment="1">
      <alignment horizontal="center" vertical="center" readingOrder="2"/>
    </xf>
    <xf numFmtId="0" fontId="35" fillId="0" borderId="62" xfId="0" applyFont="1" applyBorder="1" applyAlignment="1">
      <alignment horizontal="center" vertical="center" readingOrder="2"/>
    </xf>
    <xf numFmtId="0" fontId="35" fillId="0" borderId="13" xfId="0" applyFont="1" applyBorder="1" applyAlignment="1">
      <alignment horizontal="center" readingOrder="2"/>
    </xf>
    <xf numFmtId="0" fontId="41" fillId="0" borderId="13" xfId="0" applyFont="1" applyBorder="1" applyAlignment="1">
      <alignment horizontal="center" readingOrder="2"/>
    </xf>
    <xf numFmtId="0" fontId="41" fillId="0" borderId="16" xfId="0" applyFont="1" applyBorder="1" applyAlignment="1">
      <alignment horizontal="center" readingOrder="2"/>
    </xf>
    <xf numFmtId="3" fontId="39" fillId="0" borderId="0" xfId="1" applyNumberFormat="1" applyFont="1" applyAlignment="1">
      <alignment horizontal="right" vertical="top"/>
    </xf>
    <xf numFmtId="3" fontId="10" fillId="0" borderId="0" xfId="1" applyNumberFormat="1" applyFont="1" applyAlignment="1">
      <alignment horizontal="right" vertical="top"/>
    </xf>
    <xf numFmtId="3" fontId="39" fillId="0" borderId="2" xfId="1" applyNumberFormat="1" applyFont="1" applyBorder="1" applyAlignment="1">
      <alignment horizontal="right" vertical="center" wrapText="1"/>
    </xf>
    <xf numFmtId="0" fontId="4" fillId="5" borderId="0" xfId="0" applyFont="1" applyFill="1" applyBorder="1" applyAlignment="1">
      <alignment horizontal="center" vertical="center" readingOrder="2"/>
    </xf>
    <xf numFmtId="0" fontId="4" fillId="0" borderId="57" xfId="0" applyFont="1" applyBorder="1" applyAlignment="1">
      <alignment readingOrder="1"/>
    </xf>
    <xf numFmtId="0" fontId="4" fillId="0" borderId="21" xfId="0" applyFont="1" applyBorder="1" applyAlignment="1">
      <alignment readingOrder="1"/>
    </xf>
    <xf numFmtId="0" fontId="4" fillId="0" borderId="57" xfId="0" applyFont="1" applyBorder="1" applyAlignment="1">
      <alignment horizontal="center" readingOrder="1"/>
    </xf>
    <xf numFmtId="0" fontId="4" fillId="0" borderId="21" xfId="0" applyFont="1" applyBorder="1" applyAlignment="1">
      <alignment horizontal="center" readingOrder="1"/>
    </xf>
    <xf numFmtId="164" fontId="39" fillId="0" borderId="37" xfId="1" applyNumberFormat="1" applyFont="1" applyBorder="1" applyAlignment="1">
      <alignment horizontal="center" vertical="center" readingOrder="1"/>
    </xf>
    <xf numFmtId="164" fontId="39" fillId="0" borderId="7" xfId="1" applyNumberFormat="1" applyFont="1" applyBorder="1" applyAlignment="1">
      <alignment horizontal="center" vertical="center" readingOrder="1"/>
    </xf>
    <xf numFmtId="0" fontId="39" fillId="5" borderId="55" xfId="0" applyFont="1" applyFill="1" applyBorder="1" applyAlignment="1">
      <alignment horizontal="center" vertical="center"/>
    </xf>
    <xf numFmtId="0" fontId="39" fillId="5" borderId="77" xfId="0" applyFont="1" applyFill="1" applyBorder="1" applyAlignment="1">
      <alignment horizontal="center" vertical="center"/>
    </xf>
    <xf numFmtId="0" fontId="4" fillId="0" borderId="31" xfId="0" applyFont="1" applyBorder="1" applyAlignment="1">
      <alignment readingOrder="1"/>
    </xf>
    <xf numFmtId="164" fontId="39" fillId="0" borderId="37" xfId="1" applyNumberFormat="1" applyFont="1" applyBorder="1" applyAlignment="1">
      <alignment horizontal="center" vertical="center"/>
    </xf>
    <xf numFmtId="0" fontId="39" fillId="0" borderId="7" xfId="0" applyFont="1" applyBorder="1"/>
    <xf numFmtId="164" fontId="39" fillId="5" borderId="7" xfId="1" applyNumberFormat="1" applyFont="1" applyFill="1" applyBorder="1" applyAlignment="1">
      <alignment horizontal="center" vertical="center" readingOrder="1"/>
    </xf>
    <xf numFmtId="0" fontId="39" fillId="4" borderId="1" xfId="0" applyFont="1" applyFill="1" applyBorder="1" applyAlignment="1">
      <alignment horizontal="center" vertical="center"/>
    </xf>
    <xf numFmtId="0" fontId="39" fillId="4" borderId="2" xfId="0" applyFont="1" applyFill="1" applyBorder="1" applyAlignment="1">
      <alignment horizontal="center" vertical="center"/>
    </xf>
    <xf numFmtId="0" fontId="4" fillId="0" borderId="41" xfId="0" applyFont="1" applyBorder="1" applyAlignment="1">
      <alignment horizontal="center" vertical="center"/>
    </xf>
    <xf numFmtId="0" fontId="4" fillId="0" borderId="32" xfId="0" applyFont="1" applyBorder="1" applyAlignment="1">
      <alignment horizontal="center" vertical="center"/>
    </xf>
    <xf numFmtId="0" fontId="4" fillId="0" borderId="92" xfId="0" applyFont="1" applyBorder="1" applyAlignment="1">
      <alignment horizontal="center" vertical="center"/>
    </xf>
    <xf numFmtId="164" fontId="39" fillId="5" borderId="7" xfId="1" applyNumberFormat="1" applyFont="1" applyFill="1" applyBorder="1" applyAlignment="1">
      <alignment horizontal="center" vertical="center"/>
    </xf>
    <xf numFmtId="164" fontId="39" fillId="0" borderId="7" xfId="1" applyNumberFormat="1" applyFont="1" applyBorder="1" applyAlignment="1">
      <alignment horizontal="center" vertical="center"/>
    </xf>
    <xf numFmtId="164" fontId="39" fillId="5" borderId="10" xfId="1" applyNumberFormat="1" applyFont="1" applyFill="1" applyBorder="1" applyAlignment="1">
      <alignment horizontal="center" vertical="center"/>
    </xf>
    <xf numFmtId="0" fontId="39" fillId="0" borderId="7" xfId="0" applyFont="1" applyBorder="1" applyAlignment="1">
      <alignment horizontal="center" vertical="center"/>
    </xf>
    <xf numFmtId="0" fontId="39" fillId="0" borderId="12"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0" xfId="0" applyFont="1" applyBorder="1" applyAlignment="1">
      <alignment horizontal="center" vertical="center"/>
    </xf>
    <xf numFmtId="0" fontId="39" fillId="0" borderId="42" xfId="0" applyFont="1" applyBorder="1" applyAlignment="1">
      <alignment horizontal="center" vertical="center"/>
    </xf>
    <xf numFmtId="0" fontId="39" fillId="0" borderId="70" xfId="0" applyFont="1" applyBorder="1" applyAlignment="1">
      <alignment horizontal="center" vertical="center"/>
    </xf>
    <xf numFmtId="0" fontId="39" fillId="0" borderId="78" xfId="0" applyFont="1" applyBorder="1" applyAlignment="1">
      <alignment horizontal="center" vertical="center"/>
    </xf>
    <xf numFmtId="0" fontId="43" fillId="0" borderId="7" xfId="0" applyFont="1" applyBorder="1" applyAlignment="1">
      <alignment horizontal="center" vertical="center"/>
    </xf>
    <xf numFmtId="0" fontId="43" fillId="0" borderId="12"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4" borderId="3" xfId="0" applyFont="1" applyFill="1" applyBorder="1" applyAlignment="1">
      <alignment horizontal="center" vertical="center"/>
    </xf>
    <xf numFmtId="0" fontId="39" fillId="4" borderId="23"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70" xfId="0" applyFont="1" applyFill="1" applyBorder="1" applyAlignment="1">
      <alignment horizontal="center" vertical="center"/>
    </xf>
    <xf numFmtId="0" fontId="39" fillId="4" borderId="78" xfId="0" applyFont="1" applyFill="1" applyBorder="1" applyAlignment="1">
      <alignment horizontal="center" vertical="center"/>
    </xf>
    <xf numFmtId="164" fontId="39" fillId="0" borderId="36" xfId="1" applyNumberFormat="1" applyFont="1" applyBorder="1" applyAlignment="1">
      <alignment horizontal="center" vertical="center"/>
    </xf>
    <xf numFmtId="164" fontId="39" fillId="0" borderId="10" xfId="1" applyNumberFormat="1" applyFont="1" applyBorder="1" applyAlignment="1">
      <alignment horizontal="center" vertical="center"/>
    </xf>
    <xf numFmtId="0" fontId="39" fillId="4" borderId="54" xfId="0" applyFont="1" applyFill="1" applyBorder="1" applyAlignment="1">
      <alignment horizontal="center" vertical="center"/>
    </xf>
    <xf numFmtId="0" fontId="39" fillId="4" borderId="59" xfId="0" applyFont="1" applyFill="1" applyBorder="1" applyAlignment="1">
      <alignment horizontal="center" vertical="center"/>
    </xf>
    <xf numFmtId="0" fontId="39" fillId="0" borderId="7" xfId="0" applyFont="1" applyBorder="1" applyAlignment="1">
      <alignment horizontal="center" vertical="center" readingOrder="1"/>
    </xf>
    <xf numFmtId="0" fontId="39" fillId="0" borderId="12" xfId="0" applyFont="1" applyBorder="1" applyAlignment="1">
      <alignment horizontal="center" vertical="center" readingOrder="1"/>
    </xf>
    <xf numFmtId="164" fontId="39" fillId="4" borderId="7" xfId="1" applyNumberFormat="1" applyFont="1" applyFill="1" applyBorder="1" applyAlignment="1">
      <alignment horizontal="center" vertical="center" readingOrder="1"/>
    </xf>
    <xf numFmtId="164" fontId="39" fillId="4" borderId="37" xfId="1" applyNumberFormat="1" applyFont="1" applyFill="1" applyBorder="1" applyAlignment="1">
      <alignment horizontal="center" vertical="center" readingOrder="1"/>
    </xf>
    <xf numFmtId="0" fontId="39" fillId="0" borderId="0" xfId="0" applyFont="1" applyBorder="1" applyAlignment="1">
      <alignment horizontal="center" vertical="center" wrapText="1" readingOrder="1"/>
    </xf>
    <xf numFmtId="0" fontId="39" fillId="0" borderId="42" xfId="0" applyFont="1" applyBorder="1" applyAlignment="1">
      <alignment horizontal="center" vertical="center" wrapText="1" readingOrder="1"/>
    </xf>
    <xf numFmtId="0" fontId="39" fillId="0" borderId="70" xfId="0" applyFont="1" applyBorder="1" applyAlignment="1">
      <alignment horizontal="center" vertical="center" wrapText="1" readingOrder="1"/>
    </xf>
    <xf numFmtId="0" fontId="39" fillId="0" borderId="78" xfId="0" applyFont="1" applyBorder="1" applyAlignment="1">
      <alignment horizontal="center" vertical="center" wrapText="1" readingOrder="1"/>
    </xf>
    <xf numFmtId="0" fontId="39" fillId="0" borderId="7" xfId="0" applyFont="1" applyBorder="1" applyAlignment="1">
      <alignment horizontal="center" vertical="center" wrapText="1" readingOrder="1"/>
    </xf>
    <xf numFmtId="0" fontId="39" fillId="0" borderId="12" xfId="0" applyFont="1" applyBorder="1" applyAlignment="1">
      <alignment horizontal="center" vertical="center" wrapText="1" readingOrder="1"/>
    </xf>
    <xf numFmtId="0" fontId="39" fillId="0" borderId="7" xfId="0" applyFont="1" applyBorder="1" applyAlignment="1">
      <alignment horizontal="right" vertical="center" wrapText="1" readingOrder="1"/>
    </xf>
    <xf numFmtId="0" fontId="39" fillId="0" borderId="12" xfId="0" applyFont="1" applyBorder="1" applyAlignment="1">
      <alignment horizontal="right" vertical="center" wrapText="1" readingOrder="1"/>
    </xf>
    <xf numFmtId="0" fontId="35" fillId="0" borderId="0" xfId="0" applyFont="1" applyAlignment="1">
      <alignment horizontal="center" vertical="center"/>
    </xf>
    <xf numFmtId="0" fontId="35" fillId="0" borderId="42" xfId="0" applyFont="1" applyBorder="1" applyAlignment="1">
      <alignment horizontal="center" vertical="center"/>
    </xf>
    <xf numFmtId="0" fontId="35" fillId="0" borderId="5" xfId="0" applyFont="1" applyBorder="1" applyAlignment="1">
      <alignment horizontal="center" vertical="center"/>
    </xf>
    <xf numFmtId="0" fontId="39" fillId="0" borderId="0" xfId="0" applyFont="1" applyBorder="1" applyAlignment="1">
      <alignment horizontal="right" vertical="center" wrapText="1" readingOrder="2"/>
    </xf>
    <xf numFmtId="0" fontId="39" fillId="0" borderId="0" xfId="0" applyFont="1" applyBorder="1" applyAlignment="1">
      <alignment horizontal="right" vertical="center" wrapText="1"/>
    </xf>
    <xf numFmtId="164" fontId="39" fillId="0" borderId="0" xfId="1" applyNumberFormat="1" applyFont="1" applyAlignment="1">
      <alignment horizontal="right" vertical="center"/>
    </xf>
    <xf numFmtId="0" fontId="39" fillId="0" borderId="15" xfId="0" applyFont="1" applyBorder="1" applyAlignment="1">
      <alignment horizontal="right" vertical="center" readingOrder="1"/>
    </xf>
    <xf numFmtId="0" fontId="4" fillId="0" borderId="5" xfId="0" applyFont="1" applyBorder="1" applyAlignment="1">
      <alignment readingOrder="1"/>
    </xf>
    <xf numFmtId="0" fontId="4" fillId="0" borderId="6" xfId="0" applyFont="1" applyBorder="1" applyAlignment="1">
      <alignment readingOrder="1"/>
    </xf>
    <xf numFmtId="0" fontId="39" fillId="0" borderId="0" xfId="0" applyFont="1" applyAlignment="1">
      <alignment horizontal="right" vertical="center"/>
    </xf>
    <xf numFmtId="0" fontId="4" fillId="0" borderId="0" xfId="0" applyFont="1" applyAlignment="1">
      <alignment horizontal="right" vertical="center"/>
    </xf>
    <xf numFmtId="164" fontId="39" fillId="5" borderId="38" xfId="1" applyNumberFormat="1" applyFont="1" applyFill="1" applyBorder="1" applyAlignment="1">
      <alignment horizontal="center" vertical="center" readingOrder="1"/>
    </xf>
    <xf numFmtId="164" fontId="39" fillId="5" borderId="13" xfId="1" applyNumberFormat="1" applyFont="1" applyFill="1" applyBorder="1" applyAlignment="1">
      <alignment horizontal="center" vertical="center" readingOrder="1"/>
    </xf>
    <xf numFmtId="164" fontId="39" fillId="0" borderId="13" xfId="1" applyNumberFormat="1" applyFont="1" applyBorder="1" applyAlignment="1">
      <alignment horizontal="center" vertical="center" readingOrder="1"/>
    </xf>
    <xf numFmtId="164" fontId="35" fillId="1" borderId="4" xfId="0" applyNumberFormat="1" applyFont="1" applyFill="1" applyBorder="1" applyAlignment="1">
      <alignment horizontal="center" vertical="center" readingOrder="1"/>
    </xf>
    <xf numFmtId="164" fontId="35" fillId="1" borderId="5" xfId="0" applyNumberFormat="1" applyFont="1" applyFill="1" applyBorder="1" applyAlignment="1">
      <alignment horizontal="center" vertical="center" readingOrder="1"/>
    </xf>
    <xf numFmtId="164" fontId="35" fillId="1" borderId="24" xfId="0" applyNumberFormat="1" applyFont="1" applyFill="1" applyBorder="1" applyAlignment="1">
      <alignment horizontal="center" vertical="center" readingOrder="1"/>
    </xf>
    <xf numFmtId="164" fontId="35" fillId="0" borderId="24" xfId="1" applyNumberFormat="1" applyFont="1" applyBorder="1" applyAlignment="1">
      <alignment horizontal="center" vertical="center" readingOrder="1"/>
    </xf>
    <xf numFmtId="164" fontId="35" fillId="0" borderId="15" xfId="1" applyNumberFormat="1" applyFont="1" applyBorder="1" applyAlignment="1">
      <alignment horizontal="center" vertical="center" readingOrder="1"/>
    </xf>
    <xf numFmtId="0" fontId="39" fillId="0" borderId="13" xfId="0" applyFont="1" applyBorder="1" applyAlignment="1">
      <alignment horizontal="center" vertical="center" readingOrder="1"/>
    </xf>
    <xf numFmtId="0" fontId="39" fillId="0" borderId="16" xfId="0" applyFont="1" applyBorder="1" applyAlignment="1">
      <alignment horizontal="center" vertical="center" readingOrder="1"/>
    </xf>
    <xf numFmtId="0" fontId="39" fillId="0" borderId="2" xfId="0" applyFont="1" applyBorder="1" applyAlignment="1">
      <alignment horizontal="right" vertical="center" wrapText="1" readingOrder="2"/>
    </xf>
    <xf numFmtId="0" fontId="39" fillId="0" borderId="2" xfId="0" applyFont="1" applyBorder="1" applyAlignment="1">
      <alignment horizontal="right" vertical="center" readingOrder="2"/>
    </xf>
    <xf numFmtId="164" fontId="39" fillId="0" borderId="7" xfId="1" quotePrefix="1" applyNumberFormat="1" applyFont="1" applyBorder="1" applyAlignment="1">
      <alignment horizontal="center" vertical="center" readingOrder="1"/>
    </xf>
    <xf numFmtId="0" fontId="22" fillId="4" borderId="47" xfId="0" applyFont="1" applyFill="1" applyBorder="1" applyAlignment="1">
      <alignment horizontal="center" vertical="center"/>
    </xf>
    <xf numFmtId="0" fontId="22" fillId="4" borderId="45" xfId="0" applyFont="1" applyFill="1" applyBorder="1" applyAlignment="1">
      <alignment horizontal="center" vertical="center"/>
    </xf>
    <xf numFmtId="0" fontId="30" fillId="0" borderId="0" xfId="0" applyFont="1" applyBorder="1" applyAlignment="1">
      <alignment horizontal="right" vertical="center" wrapText="1"/>
    </xf>
    <xf numFmtId="0" fontId="29" fillId="0" borderId="2" xfId="0" applyFont="1" applyBorder="1" applyAlignment="1">
      <alignment horizontal="right" vertical="center"/>
    </xf>
    <xf numFmtId="0" fontId="39" fillId="0" borderId="5" xfId="0" applyFont="1" applyBorder="1" applyAlignment="1">
      <alignment horizontal="center" vertical="center"/>
    </xf>
    <xf numFmtId="0" fontId="30" fillId="0" borderId="15" xfId="0" applyFont="1" applyBorder="1" applyAlignment="1">
      <alignment horizontal="right" vertical="center"/>
    </xf>
    <xf numFmtId="0" fontId="30" fillId="0" borderId="5" xfId="0" applyFont="1" applyBorder="1" applyAlignment="1">
      <alignment horizontal="right" vertical="center"/>
    </xf>
    <xf numFmtId="0" fontId="30" fillId="0" borderId="6" xfId="0" applyFont="1" applyBorder="1" applyAlignment="1">
      <alignment horizontal="right"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30" fillId="0" borderId="22" xfId="0" applyFont="1" applyBorder="1" applyAlignment="1">
      <alignment horizontal="center" vertical="center"/>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6" xfId="0" applyFont="1" applyBorder="1" applyAlignment="1">
      <alignment horizontal="center" vertical="center"/>
    </xf>
    <xf numFmtId="0" fontId="30" fillId="4" borderId="1" xfId="0" applyFont="1" applyFill="1" applyBorder="1" applyAlignment="1">
      <alignment horizontal="center" vertical="center"/>
    </xf>
    <xf numFmtId="0" fontId="30" fillId="4" borderId="79"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72"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70" xfId="0" applyFont="1" applyFill="1" applyBorder="1" applyAlignment="1">
      <alignment horizontal="center" vertical="center"/>
    </xf>
    <xf numFmtId="0" fontId="30" fillId="4" borderId="78" xfId="0" applyFont="1" applyFill="1" applyBorder="1" applyAlignment="1">
      <alignment horizontal="center" vertical="center"/>
    </xf>
    <xf numFmtId="0" fontId="39" fillId="0" borderId="57" xfId="0" applyFont="1" applyBorder="1" applyAlignment="1">
      <alignment horizontal="center" vertical="center"/>
    </xf>
    <xf numFmtId="0" fontId="39" fillId="0" borderId="32" xfId="0" applyFont="1" applyBorder="1" applyAlignment="1">
      <alignment horizontal="center" vertical="center"/>
    </xf>
    <xf numFmtId="0" fontId="39" fillId="0" borderId="63" xfId="0" applyFont="1" applyBorder="1" applyAlignment="1">
      <alignment horizontal="center" vertical="center"/>
    </xf>
    <xf numFmtId="0" fontId="39" fillId="0" borderId="21" xfId="0" applyFont="1" applyBorder="1" applyAlignment="1">
      <alignment horizontal="center" vertical="center"/>
    </xf>
    <xf numFmtId="0" fontId="39" fillId="0" borderId="19" xfId="0" applyFont="1" applyBorder="1" applyAlignment="1">
      <alignment horizontal="center" vertical="center"/>
    </xf>
    <xf numFmtId="0" fontId="39" fillId="0" borderId="22" xfId="0" applyFont="1" applyBorder="1" applyAlignment="1">
      <alignment horizontal="center" vertical="center"/>
    </xf>
    <xf numFmtId="41" fontId="39" fillId="0" borderId="48" xfId="2" applyFont="1" applyBorder="1" applyAlignment="1">
      <alignment horizontal="center" vertical="center"/>
    </xf>
    <xf numFmtId="41" fontId="39" fillId="0" borderId="17" xfId="2" applyFont="1" applyBorder="1" applyAlignment="1">
      <alignment horizontal="center" vertical="center"/>
    </xf>
    <xf numFmtId="164" fontId="35" fillId="1" borderId="89" xfId="0" applyNumberFormat="1" applyFont="1" applyFill="1" applyBorder="1" applyAlignment="1">
      <alignment horizontal="center" vertical="center"/>
    </xf>
    <xf numFmtId="164" fontId="35" fillId="1" borderId="50" xfId="0" applyNumberFormat="1" applyFont="1" applyFill="1" applyBorder="1" applyAlignment="1">
      <alignment horizontal="center" vertical="center"/>
    </xf>
    <xf numFmtId="164" fontId="39" fillId="4" borderId="5" xfId="1" applyNumberFormat="1" applyFont="1" applyFill="1" applyBorder="1" applyAlignment="1">
      <alignment vertical="center"/>
    </xf>
    <xf numFmtId="164" fontId="39" fillId="4" borderId="24" xfId="1" applyNumberFormat="1" applyFont="1" applyFill="1" applyBorder="1" applyAlignment="1">
      <alignment vertical="center"/>
    </xf>
    <xf numFmtId="41" fontId="39" fillId="0" borderId="49" xfId="2" applyFont="1" applyBorder="1" applyAlignment="1">
      <alignment horizontal="center" vertical="center"/>
    </xf>
    <xf numFmtId="0" fontId="35" fillId="0" borderId="0" xfId="0" applyFont="1" applyBorder="1" applyAlignment="1">
      <alignment horizontal="center" vertical="center"/>
    </xf>
    <xf numFmtId="0" fontId="39" fillId="4" borderId="36" xfId="0" applyFont="1" applyFill="1" applyBorder="1" applyAlignment="1">
      <alignment horizontal="center" vertical="center"/>
    </xf>
    <xf numFmtId="0" fontId="39" fillId="4" borderId="10" xfId="0" applyFont="1" applyFill="1" applyBorder="1" applyAlignment="1">
      <alignment horizontal="center" vertical="center"/>
    </xf>
    <xf numFmtId="0" fontId="39" fillId="4" borderId="38" xfId="0" applyFont="1" applyFill="1" applyBorder="1" applyAlignment="1">
      <alignment horizontal="center" vertical="center"/>
    </xf>
    <xf numFmtId="0" fontId="39" fillId="4" borderId="13" xfId="0" applyFont="1" applyFill="1" applyBorder="1" applyAlignment="1">
      <alignment horizontal="center" vertical="center"/>
    </xf>
    <xf numFmtId="0" fontId="39" fillId="4" borderId="11" xfId="0" applyFont="1" applyFill="1" applyBorder="1" applyAlignment="1">
      <alignment horizontal="center" vertical="center"/>
    </xf>
    <xf numFmtId="0" fontId="39" fillId="4" borderId="16" xfId="0" applyFont="1" applyFill="1" applyBorder="1" applyAlignment="1">
      <alignment horizontal="center" vertical="center"/>
    </xf>
    <xf numFmtId="0" fontId="39" fillId="0" borderId="31"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2" xfId="0" applyFont="1" applyBorder="1" applyAlignment="1">
      <alignment horizontal="center" vertical="center" wrapText="1"/>
    </xf>
    <xf numFmtId="0" fontId="4" fillId="0" borderId="19" xfId="0" applyFont="1" applyBorder="1" applyAlignment="1">
      <alignment horizontal="center" vertical="center"/>
    </xf>
    <xf numFmtId="0" fontId="4" fillId="0" borderId="35" xfId="0" applyFont="1" applyBorder="1" applyAlignment="1">
      <alignment horizontal="center" vertical="center"/>
    </xf>
    <xf numFmtId="164" fontId="39" fillId="4" borderId="0" xfId="1" applyNumberFormat="1" applyFont="1" applyFill="1" applyBorder="1" applyAlignment="1">
      <alignment horizontal="center" vertical="center"/>
    </xf>
    <xf numFmtId="164" fontId="39" fillId="4" borderId="66" xfId="1" applyNumberFormat="1" applyFont="1" applyFill="1" applyBorder="1" applyAlignment="1">
      <alignment horizontal="center" vertical="center"/>
    </xf>
    <xf numFmtId="164" fontId="4" fillId="0" borderId="43" xfId="1" applyNumberFormat="1" applyFont="1" applyBorder="1" applyAlignment="1">
      <alignment horizontal="center" vertical="center"/>
    </xf>
    <xf numFmtId="164" fontId="4" fillId="0" borderId="46" xfId="1" applyNumberFormat="1" applyFont="1" applyBorder="1" applyAlignment="1">
      <alignment horizontal="center" vertical="center"/>
    </xf>
    <xf numFmtId="164" fontId="4" fillId="0" borderId="67" xfId="1" applyNumberFormat="1"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0" fillId="0" borderId="0" xfId="0" applyAlignment="1">
      <alignment horizontal="right" vertical="top" wrapText="1"/>
    </xf>
    <xf numFmtId="0" fontId="0" fillId="0" borderId="0" xfId="0" applyAlignment="1">
      <alignment horizontal="right" vertical="top"/>
    </xf>
    <xf numFmtId="0" fontId="39" fillId="0" borderId="0" xfId="0" applyFont="1" applyBorder="1" applyAlignment="1">
      <alignment horizontal="right" vertical="top" readingOrder="2"/>
    </xf>
    <xf numFmtId="0" fontId="10" fillId="0" borderId="0" xfId="0" applyFont="1" applyBorder="1" applyAlignment="1">
      <alignment horizontal="right" vertical="top" readingOrder="2"/>
    </xf>
    <xf numFmtId="0" fontId="39" fillId="0" borderId="50" xfId="0" applyFont="1" applyBorder="1" applyAlignment="1">
      <alignment horizontal="right" vertical="center"/>
    </xf>
    <xf numFmtId="0" fontId="39" fillId="0" borderId="91" xfId="0" applyFont="1" applyBorder="1" applyAlignment="1">
      <alignment horizontal="right" vertical="center"/>
    </xf>
    <xf numFmtId="0" fontId="4" fillId="0" borderId="0" xfId="0" applyFont="1" applyBorder="1" applyAlignment="1">
      <alignment horizontal="right" vertical="center" readingOrder="2"/>
    </xf>
    <xf numFmtId="164" fontId="39" fillId="4" borderId="0" xfId="1" applyNumberFormat="1" applyFont="1" applyFill="1" applyBorder="1" applyAlignment="1">
      <alignment vertical="center"/>
    </xf>
    <xf numFmtId="164" fontId="39" fillId="4" borderId="66" xfId="1" applyNumberFormat="1" applyFont="1" applyFill="1" applyBorder="1" applyAlignment="1">
      <alignment vertical="center"/>
    </xf>
    <xf numFmtId="164" fontId="4" fillId="5" borderId="43" xfId="1" applyNumberFormat="1" applyFont="1" applyFill="1" applyBorder="1" applyAlignment="1">
      <alignment horizontal="center" vertical="center"/>
    </xf>
    <xf numFmtId="164" fontId="4" fillId="5" borderId="46" xfId="1" applyNumberFormat="1" applyFont="1" applyFill="1" applyBorder="1" applyAlignment="1">
      <alignment horizontal="center" vertical="center"/>
    </xf>
    <xf numFmtId="164" fontId="4" fillId="5" borderId="67" xfId="1" applyNumberFormat="1" applyFont="1" applyFill="1" applyBorder="1" applyAlignment="1">
      <alignment horizontal="center" vertical="center"/>
    </xf>
    <xf numFmtId="0" fontId="39" fillId="0" borderId="3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164" fontId="43" fillId="1" borderId="50" xfId="1" applyNumberFormat="1" applyFont="1" applyFill="1" applyBorder="1" applyAlignment="1">
      <alignment horizontal="center" vertical="center"/>
    </xf>
    <xf numFmtId="164" fontId="39" fillId="0" borderId="0" xfId="1" applyNumberFormat="1" applyFont="1" applyAlignment="1">
      <alignment horizontal="right" vertical="top" wrapText="1"/>
    </xf>
    <xf numFmtId="164" fontId="35" fillId="0" borderId="50" xfId="0" applyNumberFormat="1" applyFont="1" applyBorder="1" applyAlignment="1">
      <alignment horizontal="right" vertical="center"/>
    </xf>
    <xf numFmtId="164" fontId="35" fillId="0" borderId="91" xfId="0" applyNumberFormat="1" applyFont="1" applyBorder="1" applyAlignment="1">
      <alignment horizontal="right" vertical="center"/>
    </xf>
    <xf numFmtId="0" fontId="4" fillId="0" borderId="49" xfId="0" applyFont="1" applyBorder="1" applyAlignment="1">
      <alignment horizontal="center" vertical="center"/>
    </xf>
    <xf numFmtId="0" fontId="4" fillId="0" borderId="53" xfId="0" applyFont="1" applyBorder="1" applyAlignment="1">
      <alignment horizontal="center" vertical="center"/>
    </xf>
    <xf numFmtId="0" fontId="39" fillId="0" borderId="36" xfId="0" applyFont="1" applyBorder="1" applyAlignment="1">
      <alignment horizontal="center" vertical="center"/>
    </xf>
    <xf numFmtId="0" fontId="37" fillId="0" borderId="38"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0" borderId="7" xfId="0" applyFont="1" applyBorder="1" applyAlignment="1">
      <alignment horizontal="center" vertical="center"/>
    </xf>
    <xf numFmtId="0" fontId="37" fillId="0" borderId="12" xfId="0" applyFont="1" applyBorder="1" applyAlignment="1">
      <alignment horizontal="center" vertical="center"/>
    </xf>
    <xf numFmtId="164" fontId="39" fillId="4" borderId="10" xfId="1" applyNumberFormat="1" applyFont="1" applyFill="1" applyBorder="1" applyAlignment="1">
      <alignment horizontal="center" vertical="center"/>
    </xf>
    <xf numFmtId="164" fontId="39" fillId="4" borderId="13" xfId="1" applyNumberFormat="1" applyFont="1" applyFill="1" applyBorder="1" applyAlignment="1">
      <alignment horizontal="center" vertical="center"/>
    </xf>
    <xf numFmtId="0" fontId="39" fillId="0" borderId="0" xfId="0" applyNumberFormat="1" applyFont="1" applyAlignment="1">
      <alignment horizontal="right" vertical="top" wrapText="1"/>
    </xf>
    <xf numFmtId="0" fontId="39" fillId="0" borderId="0" xfId="0" applyFont="1" applyAlignment="1">
      <alignment horizontal="right" vertical="top" wrapText="1"/>
    </xf>
    <xf numFmtId="164" fontId="35" fillId="1" borderId="37" xfId="1" applyNumberFormat="1" applyFont="1" applyFill="1" applyBorder="1" applyAlignment="1">
      <alignment horizontal="center" vertical="center"/>
    </xf>
    <xf numFmtId="0" fontId="10" fillId="0" borderId="7" xfId="0" applyFont="1" applyBorder="1"/>
    <xf numFmtId="0" fontId="10" fillId="0" borderId="37" xfId="0" applyFont="1" applyBorder="1"/>
    <xf numFmtId="164" fontId="35" fillId="6" borderId="37" xfId="1" applyNumberFormat="1" applyFont="1" applyFill="1" applyBorder="1" applyAlignment="1">
      <alignment horizontal="center" vertical="center"/>
    </xf>
    <xf numFmtId="164" fontId="35" fillId="6" borderId="7" xfId="1" applyNumberFormat="1" applyFont="1" applyFill="1" applyBorder="1" applyAlignment="1">
      <alignment horizontal="center" vertical="center"/>
    </xf>
    <xf numFmtId="164" fontId="35" fillId="3" borderId="38" xfId="1" applyNumberFormat="1" applyFont="1" applyFill="1" applyBorder="1" applyAlignment="1">
      <alignment horizontal="center" vertical="center"/>
    </xf>
    <xf numFmtId="164" fontId="35" fillId="3" borderId="13" xfId="1" applyNumberFormat="1" applyFont="1" applyFill="1" applyBorder="1" applyAlignment="1">
      <alignment horizontal="center" vertical="center"/>
    </xf>
    <xf numFmtId="0" fontId="39" fillId="0" borderId="5" xfId="0" applyFont="1" applyBorder="1" applyAlignment="1">
      <alignment horizontal="right" vertical="center"/>
    </xf>
    <xf numFmtId="0" fontId="39" fillId="0" borderId="6" xfId="0" applyFont="1" applyBorder="1" applyAlignment="1">
      <alignment horizontal="right" vertical="center"/>
    </xf>
    <xf numFmtId="0" fontId="35" fillId="0" borderId="1" xfId="0" applyFont="1" applyBorder="1" applyAlignment="1">
      <alignment horizontal="center" vertical="center"/>
    </xf>
    <xf numFmtId="0" fontId="19" fillId="0" borderId="23" xfId="0" applyFont="1" applyBorder="1" applyAlignment="1">
      <alignment horizontal="center" vertical="center"/>
    </xf>
    <xf numFmtId="0" fontId="4" fillId="0" borderId="1" xfId="0" applyFont="1" applyBorder="1" applyAlignment="1">
      <alignment vertical="center"/>
    </xf>
    <xf numFmtId="0" fontId="4" fillId="0" borderId="34" xfId="0" applyFont="1" applyBorder="1" applyAlignment="1">
      <alignment vertical="center"/>
    </xf>
    <xf numFmtId="0" fontId="4" fillId="0" borderId="41" xfId="0" applyFont="1" applyBorder="1" applyAlignment="1">
      <alignment vertical="center"/>
    </xf>
    <xf numFmtId="0" fontId="4" fillId="0" borderId="4" xfId="0" applyFont="1" applyBorder="1" applyAlignment="1">
      <alignment vertical="center"/>
    </xf>
    <xf numFmtId="0" fontId="4" fillId="0" borderId="23" xfId="0" applyFont="1" applyBorder="1" applyAlignment="1">
      <alignment vertical="center"/>
    </xf>
    <xf numFmtId="164" fontId="33" fillId="0" borderId="17" xfId="1" applyNumberFormat="1" applyFont="1" applyBorder="1" applyAlignment="1">
      <alignment horizontal="center" vertical="center"/>
    </xf>
    <xf numFmtId="164" fontId="33" fillId="0" borderId="7" xfId="1" applyNumberFormat="1" applyFont="1" applyBorder="1" applyAlignment="1">
      <alignment horizontal="center" vertical="center"/>
    </xf>
    <xf numFmtId="0" fontId="4" fillId="4" borderId="7" xfId="0" applyFont="1" applyFill="1" applyBorder="1" applyAlignment="1">
      <alignment horizontal="right" vertical="center"/>
    </xf>
    <xf numFmtId="0" fontId="4" fillId="0" borderId="7" xfId="0" applyFont="1" applyBorder="1" applyAlignment="1">
      <alignment horizontal="right" vertical="center"/>
    </xf>
    <xf numFmtId="41" fontId="33" fillId="0" borderId="7" xfId="2" applyFont="1" applyBorder="1" applyAlignment="1">
      <alignment horizontal="center" vertical="center"/>
    </xf>
    <xf numFmtId="164" fontId="35" fillId="4" borderId="7" xfId="1" applyNumberFormat="1" applyFont="1" applyFill="1" applyBorder="1" applyAlignment="1">
      <alignment horizontal="center" vertical="center"/>
    </xf>
    <xf numFmtId="164" fontId="35" fillId="4" borderId="13" xfId="1" applyNumberFormat="1" applyFont="1" applyFill="1" applyBorder="1" applyAlignment="1">
      <alignment horizontal="center" vertical="center"/>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6" xfId="0" applyFont="1" applyFill="1" applyBorder="1" applyAlignment="1">
      <alignment horizontal="center" vertical="center"/>
    </xf>
    <xf numFmtId="0" fontId="35" fillId="4" borderId="36" xfId="0" applyFont="1" applyFill="1" applyBorder="1" applyAlignment="1">
      <alignment horizontal="center" vertical="center"/>
    </xf>
    <xf numFmtId="0" fontId="35" fillId="4" borderId="10" xfId="0" applyFont="1" applyFill="1" applyBorder="1" applyAlignment="1">
      <alignment horizontal="center"/>
    </xf>
    <xf numFmtId="0" fontId="35" fillId="4" borderId="10" xfId="0" applyFont="1" applyFill="1" applyBorder="1" applyAlignment="1">
      <alignment horizontal="center" vertical="center" wrapText="1"/>
    </xf>
    <xf numFmtId="0" fontId="35" fillId="4" borderId="13" xfId="0" applyFont="1" applyFill="1" applyBorder="1" applyAlignment="1">
      <alignment horizontal="center" vertical="center" wrapText="1"/>
    </xf>
    <xf numFmtId="164" fontId="35" fillId="5" borderId="7" xfId="1" applyNumberFormat="1" applyFont="1" applyFill="1" applyBorder="1" applyAlignment="1">
      <alignment horizontal="center" vertical="center"/>
    </xf>
    <xf numFmtId="164" fontId="35" fillId="0" borderId="51" xfId="1" applyNumberFormat="1" applyFont="1" applyBorder="1" applyAlignment="1">
      <alignment horizontal="center" vertical="center"/>
    </xf>
    <xf numFmtId="164" fontId="35" fillId="0" borderId="17" xfId="1" applyNumberFormat="1" applyFont="1" applyBorder="1" applyAlignment="1">
      <alignment horizontal="center" vertical="center"/>
    </xf>
    <xf numFmtId="164" fontId="35" fillId="4" borderId="37" xfId="1" applyNumberFormat="1" applyFont="1" applyFill="1" applyBorder="1" applyAlignment="1">
      <alignment horizontal="center" vertical="center"/>
    </xf>
    <xf numFmtId="0" fontId="35" fillId="0" borderId="37" xfId="0" applyFont="1" applyBorder="1" applyAlignment="1">
      <alignment horizontal="center" vertical="center"/>
    </xf>
    <xf numFmtId="0" fontId="35" fillId="0" borderId="7" xfId="0" applyFont="1" applyBorder="1" applyAlignment="1">
      <alignment horizontal="center" vertical="center"/>
    </xf>
    <xf numFmtId="49" fontId="35" fillId="4" borderId="37" xfId="1" applyNumberFormat="1" applyFont="1" applyFill="1" applyBorder="1" applyAlignment="1">
      <alignment horizontal="center" vertical="center"/>
    </xf>
    <xf numFmtId="49" fontId="35" fillId="4" borderId="7" xfId="1" applyNumberFormat="1" applyFont="1" applyFill="1" applyBorder="1" applyAlignment="1">
      <alignment horizontal="center" vertical="center"/>
    </xf>
    <xf numFmtId="164" fontId="33" fillId="0" borderId="13" xfId="1" applyNumberFormat="1" applyFont="1" applyBorder="1" applyAlignment="1">
      <alignment horizontal="center" vertical="center"/>
    </xf>
    <xf numFmtId="0" fontId="35" fillId="0" borderId="7" xfId="0" applyFont="1" applyBorder="1"/>
    <xf numFmtId="0" fontId="35" fillId="4" borderId="13" xfId="0" applyFont="1" applyFill="1" applyBorder="1"/>
    <xf numFmtId="0" fontId="39" fillId="0" borderId="13"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8" xfId="0" applyFont="1" applyBorder="1" applyAlignment="1">
      <alignment horizontal="center" vertical="center"/>
    </xf>
    <xf numFmtId="0" fontId="43" fillId="0" borderId="7" xfId="0" applyFont="1" applyBorder="1" applyAlignment="1">
      <alignment horizontal="center" vertical="center" wrapText="1"/>
    </xf>
    <xf numFmtId="164" fontId="35" fillId="1" borderId="7" xfId="1" applyNumberFormat="1" applyFont="1" applyFill="1" applyBorder="1" applyAlignment="1">
      <alignment horizontal="center" vertical="center"/>
    </xf>
    <xf numFmtId="164" fontId="35" fillId="5" borderId="10" xfId="1" applyNumberFormat="1" applyFont="1" applyFill="1" applyBorder="1" applyAlignment="1">
      <alignment horizontal="center" vertical="center"/>
    </xf>
    <xf numFmtId="0" fontId="35" fillId="0" borderId="11" xfId="0" applyFont="1" applyBorder="1" applyAlignment="1">
      <alignment horizontal="center" vertical="center"/>
    </xf>
    <xf numFmtId="0" fontId="19" fillId="0" borderId="12" xfId="0" applyFont="1" applyBorder="1" applyAlignment="1">
      <alignment horizontal="center"/>
    </xf>
    <xf numFmtId="0" fontId="19" fillId="0" borderId="16" xfId="0" applyFont="1" applyBorder="1" applyAlignment="1">
      <alignment horizontal="center"/>
    </xf>
    <xf numFmtId="0" fontId="4" fillId="0" borderId="10" xfId="0" applyFont="1" applyBorder="1" applyAlignment="1">
      <alignment horizontal="center" vertical="center" wrapText="1"/>
    </xf>
    <xf numFmtId="164" fontId="35" fillId="2" borderId="37" xfId="1" applyNumberFormat="1" applyFont="1" applyFill="1" applyBorder="1" applyAlignment="1">
      <alignment horizontal="center" vertical="center"/>
    </xf>
    <xf numFmtId="164" fontId="35" fillId="2" borderId="7" xfId="1" applyNumberFormat="1" applyFont="1" applyFill="1" applyBorder="1" applyAlignment="1">
      <alignment horizontal="center" vertical="center"/>
    </xf>
    <xf numFmtId="0" fontId="35" fillId="0" borderId="37" xfId="1" applyNumberFormat="1" applyFont="1" applyBorder="1" applyAlignment="1">
      <alignment horizontal="center" vertical="center"/>
    </xf>
    <xf numFmtId="49" fontId="35" fillId="0" borderId="7" xfId="1" applyNumberFormat="1" applyFont="1" applyBorder="1" applyAlignment="1">
      <alignment horizontal="center" vertical="center"/>
    </xf>
    <xf numFmtId="164" fontId="35" fillId="1" borderId="38" xfId="1" applyNumberFormat="1" applyFont="1" applyFill="1" applyBorder="1" applyAlignment="1">
      <alignment horizontal="center" vertical="center"/>
    </xf>
    <xf numFmtId="164" fontId="35" fillId="1" borderId="13" xfId="1" applyNumberFormat="1" applyFont="1" applyFill="1" applyBorder="1" applyAlignment="1">
      <alignment horizontal="center" vertical="center"/>
    </xf>
    <xf numFmtId="0" fontId="10" fillId="0" borderId="2" xfId="0" applyFont="1" applyBorder="1" applyAlignment="1">
      <alignment horizontal="right"/>
    </xf>
    <xf numFmtId="0" fontId="35" fillId="0" borderId="17" xfId="0" applyFont="1" applyBorder="1" applyAlignment="1">
      <alignment horizontal="center" vertical="center"/>
    </xf>
    <xf numFmtId="0" fontId="39" fillId="5" borderId="7" xfId="0" applyFont="1" applyFill="1" applyBorder="1" applyAlignment="1">
      <alignment horizontal="center" vertical="center" wrapText="1"/>
    </xf>
    <xf numFmtId="0" fontId="39" fillId="5" borderId="12" xfId="0" applyFont="1" applyFill="1" applyBorder="1" applyAlignment="1">
      <alignment horizontal="center" vertical="center" wrapText="1"/>
    </xf>
    <xf numFmtId="164" fontId="33" fillId="5" borderId="7" xfId="1" applyNumberFormat="1" applyFont="1" applyFill="1" applyBorder="1" applyAlignment="1">
      <alignment horizontal="center" vertical="center"/>
    </xf>
    <xf numFmtId="164" fontId="35" fillId="0" borderId="7" xfId="1" applyNumberFormat="1" applyFont="1" applyBorder="1" applyAlignment="1">
      <alignment horizontal="center" vertical="center"/>
    </xf>
    <xf numFmtId="164" fontId="35" fillId="0" borderId="37" xfId="1" applyNumberFormat="1" applyFont="1" applyBorder="1" applyAlignment="1">
      <alignment horizontal="center" vertical="center"/>
    </xf>
    <xf numFmtId="0" fontId="35" fillId="0" borderId="18" xfId="0" applyFont="1" applyBorder="1" applyAlignment="1">
      <alignment horizontal="center" vertical="center"/>
    </xf>
    <xf numFmtId="0" fontId="35" fillId="0" borderId="12" xfId="0" applyFont="1" applyBorder="1" applyAlignment="1">
      <alignment horizontal="center" vertical="center"/>
    </xf>
    <xf numFmtId="0" fontId="4" fillId="0" borderId="13" xfId="0" applyFont="1" applyBorder="1" applyAlignment="1">
      <alignment horizontal="right" vertical="center"/>
    </xf>
    <xf numFmtId="164" fontId="35" fillId="1" borderId="4" xfId="0" applyNumberFormat="1" applyFont="1" applyFill="1" applyBorder="1" applyAlignment="1">
      <alignment horizontal="center" vertical="center"/>
    </xf>
    <xf numFmtId="164" fontId="35" fillId="1" borderId="5" xfId="0" applyNumberFormat="1" applyFont="1" applyFill="1" applyBorder="1" applyAlignment="1">
      <alignment horizontal="center" vertical="center"/>
    </xf>
    <xf numFmtId="164" fontId="35" fillId="1" borderId="24" xfId="0" applyNumberFormat="1" applyFont="1" applyFill="1" applyBorder="1" applyAlignment="1">
      <alignment horizontal="center" vertical="center"/>
    </xf>
    <xf numFmtId="0" fontId="39" fillId="0" borderId="13" xfId="0" applyFont="1" applyBorder="1" applyAlignment="1">
      <alignment horizontal="center" vertical="center" wrapText="1"/>
    </xf>
    <xf numFmtId="0" fontId="39" fillId="0" borderId="16" xfId="0" applyFont="1" applyBorder="1" applyAlignment="1">
      <alignment horizontal="center" vertical="center" wrapText="1"/>
    </xf>
    <xf numFmtId="1" fontId="35" fillId="0" borderId="37" xfId="1" applyNumberFormat="1" applyFont="1" applyBorder="1" applyAlignment="1">
      <alignment horizontal="center" vertical="center"/>
    </xf>
    <xf numFmtId="1" fontId="35" fillId="0" borderId="7" xfId="0" applyNumberFormat="1" applyFont="1" applyBorder="1"/>
    <xf numFmtId="1" fontId="35" fillId="4" borderId="37" xfId="1" applyNumberFormat="1" applyFont="1" applyFill="1" applyBorder="1" applyAlignment="1">
      <alignment horizontal="center" vertical="center"/>
    </xf>
    <xf numFmtId="1" fontId="35" fillId="4" borderId="7" xfId="0" applyNumberFormat="1" applyFont="1" applyFill="1" applyBorder="1"/>
    <xf numFmtId="165" fontId="35" fillId="4" borderId="7" xfId="1" applyNumberFormat="1" applyFont="1" applyFill="1" applyBorder="1" applyAlignment="1">
      <alignment horizontal="center" vertical="center"/>
    </xf>
    <xf numFmtId="0" fontId="39" fillId="5" borderId="7" xfId="0" applyFont="1" applyFill="1" applyBorder="1" applyAlignment="1">
      <alignment horizontal="center" vertical="center"/>
    </xf>
    <xf numFmtId="0" fontId="39" fillId="5" borderId="12" xfId="0" applyFont="1" applyFill="1" applyBorder="1" applyAlignment="1">
      <alignment horizontal="center" vertical="center"/>
    </xf>
    <xf numFmtId="0" fontId="39" fillId="0" borderId="0" xfId="0" applyFont="1" applyAlignment="1">
      <alignment horizontal="right" vertical="center" wrapText="1" readingOrder="1"/>
    </xf>
    <xf numFmtId="0" fontId="10" fillId="0" borderId="0" xfId="0" applyFont="1" applyAlignment="1">
      <alignment horizontal="right" vertical="center" readingOrder="1"/>
    </xf>
    <xf numFmtId="0" fontId="35" fillId="0" borderId="0" xfId="0" applyFont="1" applyAlignment="1">
      <alignment horizontal="center" vertical="center" readingOrder="1"/>
    </xf>
    <xf numFmtId="0" fontId="35" fillId="0" borderId="5" xfId="0" applyFont="1" applyBorder="1" applyAlignment="1">
      <alignment horizontal="center" vertical="center" readingOrder="1"/>
    </xf>
    <xf numFmtId="0" fontId="39" fillId="0" borderId="2" xfId="0" applyFont="1" applyBorder="1" applyAlignment="1">
      <alignment horizontal="right" vertical="center" wrapText="1" readingOrder="1"/>
    </xf>
    <xf numFmtId="0" fontId="10" fillId="0" borderId="2" xfId="0" applyFont="1" applyBorder="1" applyAlignment="1">
      <alignment vertical="center" readingOrder="1"/>
    </xf>
    <xf numFmtId="0" fontId="39" fillId="0" borderId="0" xfId="0" applyFont="1" applyBorder="1" applyAlignment="1">
      <alignment vertical="top" wrapText="1" readingOrder="2"/>
    </xf>
    <xf numFmtId="0" fontId="39" fillId="0" borderId="50" xfId="0" applyFont="1" applyBorder="1" applyAlignment="1">
      <alignment vertical="center" readingOrder="2"/>
    </xf>
    <xf numFmtId="0" fontId="10" fillId="0" borderId="50" xfId="0" applyFont="1" applyBorder="1" applyAlignment="1">
      <alignment readingOrder="2"/>
    </xf>
    <xf numFmtId="0" fontId="10" fillId="0" borderId="91" xfId="0" applyFont="1" applyBorder="1" applyAlignment="1">
      <alignment readingOrder="2"/>
    </xf>
    <xf numFmtId="0" fontId="39" fillId="0" borderId="29" xfId="0" applyFont="1" applyBorder="1" applyAlignment="1">
      <alignment horizontal="center" vertical="center" readingOrder="2"/>
    </xf>
    <xf numFmtId="0" fontId="39" fillId="0" borderId="30" xfId="0" applyFont="1" applyBorder="1" applyAlignment="1">
      <alignment horizontal="center" vertical="center" readingOrder="2"/>
    </xf>
    <xf numFmtId="0" fontId="39" fillId="0" borderId="62" xfId="0" applyFont="1" applyBorder="1" applyAlignment="1">
      <alignment horizontal="center" vertical="center" readingOrder="2"/>
    </xf>
    <xf numFmtId="0" fontId="39" fillId="0" borderId="8" xfId="0" applyFont="1" applyBorder="1" applyAlignment="1">
      <alignment horizontal="center" vertical="center" readingOrder="2"/>
    </xf>
    <xf numFmtId="0" fontId="39" fillId="0" borderId="9" xfId="0" applyFont="1" applyBorder="1" applyAlignment="1">
      <alignment horizontal="center" vertical="center" readingOrder="2"/>
    </xf>
    <xf numFmtId="0" fontId="39" fillId="0" borderId="20" xfId="0" applyFont="1" applyBorder="1" applyAlignment="1">
      <alignment horizontal="center" vertical="center" readingOrder="2"/>
    </xf>
    <xf numFmtId="0" fontId="39" fillId="0" borderId="57" xfId="0" applyFont="1" applyBorder="1" applyAlignment="1">
      <alignment horizontal="center" vertical="center" wrapText="1" readingOrder="2"/>
    </xf>
    <xf numFmtId="0" fontId="39" fillId="0" borderId="32" xfId="0" applyFont="1" applyBorder="1" applyAlignment="1">
      <alignment horizontal="center" vertical="center" wrapText="1" readingOrder="2"/>
    </xf>
    <xf numFmtId="0" fontId="39" fillId="0" borderId="63" xfId="0" applyFont="1" applyBorder="1" applyAlignment="1">
      <alignment horizontal="center" vertical="center" wrapText="1" readingOrder="2"/>
    </xf>
    <xf numFmtId="0" fontId="22" fillId="0" borderId="0" xfId="0" applyFont="1" applyAlignment="1">
      <alignment horizontal="center" vertical="center" readingOrder="2"/>
    </xf>
    <xf numFmtId="0" fontId="35" fillId="0" borderId="0" xfId="0" applyFont="1" applyAlignment="1">
      <alignment horizontal="center" vertical="center" readingOrder="2"/>
    </xf>
    <xf numFmtId="0" fontId="35" fillId="0" borderId="5" xfId="0" applyFont="1" applyBorder="1" applyAlignment="1">
      <alignment horizontal="center" vertical="center" readingOrder="2"/>
    </xf>
    <xf numFmtId="0" fontId="39" fillId="0" borderId="55" xfId="0" applyFont="1" applyBorder="1" applyAlignment="1">
      <alignment horizontal="center" vertical="center" readingOrder="2"/>
    </xf>
    <xf numFmtId="0" fontId="37" fillId="0" borderId="60" xfId="0" applyFont="1" applyBorder="1" applyAlignment="1">
      <alignment horizontal="center" vertical="center" readingOrder="2"/>
    </xf>
    <xf numFmtId="0" fontId="39" fillId="0" borderId="0" xfId="0" applyFont="1" applyBorder="1" applyAlignment="1">
      <alignment vertical="center" wrapText="1" readingOrder="2"/>
    </xf>
    <xf numFmtId="0" fontId="39" fillId="4" borderId="54" xfId="0" applyFont="1" applyFill="1" applyBorder="1" applyAlignment="1">
      <alignment horizontal="center" vertical="center" readingOrder="2"/>
    </xf>
    <xf numFmtId="0" fontId="39" fillId="4" borderId="59" xfId="0" applyFont="1" applyFill="1" applyBorder="1" applyAlignment="1">
      <alignment horizontal="center" vertical="center" readingOrder="2"/>
    </xf>
    <xf numFmtId="0" fontId="39" fillId="4" borderId="36" xfId="0" applyFont="1" applyFill="1" applyBorder="1" applyAlignment="1">
      <alignment horizontal="center" vertical="center" readingOrder="2"/>
    </xf>
    <xf numFmtId="0" fontId="39" fillId="4" borderId="10" xfId="0" applyFont="1" applyFill="1" applyBorder="1" applyAlignment="1">
      <alignment horizontal="center" vertical="center" readingOrder="2"/>
    </xf>
    <xf numFmtId="0" fontId="39" fillId="4" borderId="29" xfId="0" applyFont="1" applyFill="1" applyBorder="1" applyAlignment="1">
      <alignment horizontal="center" vertical="center" readingOrder="2"/>
    </xf>
    <xf numFmtId="0" fontId="39" fillId="4" borderId="11" xfId="0" applyFont="1" applyFill="1" applyBorder="1" applyAlignment="1">
      <alignment horizontal="center" vertical="center" readingOrder="2"/>
    </xf>
    <xf numFmtId="0" fontId="39" fillId="4" borderId="52" xfId="0" applyFont="1" applyFill="1" applyBorder="1" applyAlignment="1">
      <alignment horizontal="center" vertical="center" readingOrder="2"/>
    </xf>
    <xf numFmtId="0" fontId="39" fillId="4" borderId="49" xfId="0" applyFont="1" applyFill="1" applyBorder="1" applyAlignment="1">
      <alignment horizontal="center" vertical="center" readingOrder="2"/>
    </xf>
    <xf numFmtId="0" fontId="39" fillId="4" borderId="57" xfId="0" applyFont="1" applyFill="1" applyBorder="1" applyAlignment="1">
      <alignment horizontal="center" vertical="center" readingOrder="2"/>
    </xf>
    <xf numFmtId="0" fontId="39" fillId="4" borderId="53" xfId="0" applyFont="1" applyFill="1" applyBorder="1" applyAlignment="1">
      <alignment horizontal="center" vertical="center" readingOrder="2"/>
    </xf>
    <xf numFmtId="0" fontId="4" fillId="0" borderId="0" xfId="0" applyFont="1" applyBorder="1" applyAlignment="1">
      <alignment horizontal="center" vertical="center"/>
    </xf>
    <xf numFmtId="0" fontId="4" fillId="0" borderId="89" xfId="0" applyFont="1" applyBorder="1" applyAlignment="1">
      <alignment horizontal="right" vertical="center"/>
    </xf>
    <xf numFmtId="0" fontId="4" fillId="0" borderId="50" xfId="0" applyFont="1" applyBorder="1" applyAlignment="1">
      <alignment horizontal="right" vertical="center"/>
    </xf>
    <xf numFmtId="0" fontId="39" fillId="0" borderId="0" xfId="0" applyFont="1" applyFill="1" applyBorder="1" applyAlignment="1">
      <alignment horizontal="right" wrapText="1"/>
    </xf>
    <xf numFmtId="0" fontId="4" fillId="0" borderId="0" xfId="0" applyFont="1" applyFill="1" applyBorder="1" applyAlignment="1">
      <alignment horizontal="right"/>
    </xf>
  </cellXfs>
  <cellStyles count="3">
    <cellStyle name="Comma" xfId="1" builtinId="3"/>
    <cellStyle name="Comma [0]" xfId="2"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452032</xdr:colOff>
      <xdr:row>0</xdr:row>
      <xdr:rowOff>193729</xdr:rowOff>
    </xdr:from>
    <xdr:to>
      <xdr:col>8</xdr:col>
      <xdr:colOff>887923</xdr:colOff>
      <xdr:row>0</xdr:row>
      <xdr:rowOff>1533687</xdr:rowOff>
    </xdr:to>
    <xdr:pic>
      <xdr:nvPicPr>
        <xdr:cNvPr id="3" name="Picture 2" descr="Nezam.jpg"/>
        <xdr:cNvPicPr>
          <a:picLocks noChangeAspect="1"/>
        </xdr:cNvPicPr>
      </xdr:nvPicPr>
      <xdr:blipFill>
        <a:blip xmlns:r="http://schemas.openxmlformats.org/officeDocument/2006/relationships" r:embed="rId1"/>
        <a:stretch>
          <a:fillRect/>
        </a:stretch>
      </xdr:blipFill>
      <xdr:spPr>
        <a:xfrm>
          <a:off x="11108846060" y="193729"/>
          <a:ext cx="1420679" cy="1339958"/>
        </a:xfrm>
        <a:prstGeom prst="rect">
          <a:avLst/>
        </a:prstGeom>
        <a:effectLst>
          <a:outerShdw blurRad="63500" sx="102000" sy="102000" algn="c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rightToLeft="1" view="pageBreakPreview" zoomScale="60" zoomScaleNormal="59" workbookViewId="0">
      <selection activeCell="X7" sqref="X7"/>
    </sheetView>
  </sheetViews>
  <sheetFormatPr defaultColWidth="9" defaultRowHeight="24"/>
  <cols>
    <col min="1" max="1" width="6.375" style="6" customWidth="1"/>
    <col min="2" max="2" width="7.875" style="6" customWidth="1"/>
    <col min="3" max="3" width="4" style="6" customWidth="1"/>
    <col min="4" max="5" width="11" style="6" customWidth="1"/>
    <col min="6" max="6" width="15.375" style="7" customWidth="1"/>
    <col min="7" max="7" width="6.375" style="7" customWidth="1"/>
    <col min="8" max="8" width="6.625" style="13" customWidth="1"/>
    <col min="9" max="9" width="33.375" style="13" customWidth="1"/>
    <col min="10" max="10" width="21.125" style="13" customWidth="1"/>
    <col min="11" max="11" width="21.375" style="3" customWidth="1"/>
    <col min="12" max="12" width="16.375" style="1" customWidth="1"/>
    <col min="13" max="13" width="19" style="1" customWidth="1"/>
    <col min="14" max="14" width="5.625" style="1" customWidth="1"/>
    <col min="15" max="15" width="5.375" style="1" customWidth="1"/>
    <col min="16" max="16" width="9" style="1"/>
    <col min="17" max="17" width="11.875" style="1" customWidth="1"/>
    <col min="18" max="18" width="24.25" style="1" customWidth="1"/>
    <col min="19" max="16384" width="9" style="1"/>
  </cols>
  <sheetData>
    <row r="1" spans="1:12" ht="187.5" customHeight="1">
      <c r="A1" s="226" t="s">
        <v>153</v>
      </c>
      <c r="B1" s="227"/>
      <c r="C1" s="227"/>
      <c r="D1" s="227"/>
      <c r="E1" s="227"/>
      <c r="F1" s="227"/>
      <c r="G1" s="227"/>
      <c r="H1" s="227"/>
      <c r="I1" s="227"/>
      <c r="J1" s="227"/>
      <c r="K1" s="228"/>
    </row>
    <row r="2" spans="1:12" ht="50.25" customHeight="1" thickBot="1">
      <c r="A2" s="229"/>
      <c r="B2" s="230"/>
      <c r="C2" s="230"/>
      <c r="D2" s="230"/>
      <c r="E2" s="230"/>
      <c r="F2" s="230"/>
      <c r="G2" s="230"/>
      <c r="H2" s="230"/>
      <c r="I2" s="230"/>
      <c r="J2" s="230"/>
      <c r="K2" s="231"/>
    </row>
    <row r="3" spans="1:12" ht="165" customHeight="1" thickTop="1">
      <c r="A3" s="232" t="s">
        <v>145</v>
      </c>
      <c r="B3" s="233"/>
      <c r="C3" s="233"/>
      <c r="D3" s="233"/>
      <c r="E3" s="233"/>
      <c r="F3" s="233"/>
      <c r="G3" s="233"/>
      <c r="H3" s="233"/>
      <c r="I3" s="233"/>
      <c r="J3" s="233"/>
      <c r="K3" s="234"/>
      <c r="L3" s="54"/>
    </row>
    <row r="4" spans="1:12" ht="59.25" customHeight="1" thickBot="1">
      <c r="A4" s="235"/>
      <c r="B4" s="236"/>
      <c r="C4" s="236"/>
      <c r="D4" s="236"/>
      <c r="E4" s="236"/>
      <c r="F4" s="236"/>
      <c r="G4" s="236"/>
      <c r="H4" s="236"/>
      <c r="I4" s="236"/>
      <c r="J4" s="236"/>
      <c r="K4" s="237"/>
    </row>
    <row r="5" spans="1:12" ht="90" customHeight="1" thickTop="1" thickBot="1">
      <c r="A5" s="238" t="s">
        <v>78</v>
      </c>
      <c r="B5" s="239"/>
      <c r="C5" s="239"/>
      <c r="D5" s="239"/>
      <c r="E5" s="239"/>
      <c r="F5" s="239"/>
      <c r="G5" s="239"/>
      <c r="H5" s="239"/>
      <c r="I5" s="239"/>
      <c r="J5" s="239"/>
      <c r="K5" s="240"/>
    </row>
    <row r="6" spans="1:12" ht="23.25" customHeight="1">
      <c r="A6" s="241"/>
      <c r="B6" s="241"/>
      <c r="C6" s="241"/>
      <c r="D6" s="241"/>
      <c r="E6" s="241"/>
      <c r="F6" s="241"/>
      <c r="G6" s="241"/>
      <c r="H6" s="241"/>
      <c r="I6" s="241"/>
      <c r="J6" s="241"/>
      <c r="K6" s="241"/>
    </row>
    <row r="7" spans="1:12" ht="41.25" customHeight="1">
      <c r="A7" s="18"/>
      <c r="B7" s="18"/>
      <c r="C7" s="18"/>
      <c r="D7" s="18"/>
      <c r="E7" s="18"/>
      <c r="F7" s="18"/>
      <c r="G7" s="18"/>
      <c r="H7" s="19"/>
      <c r="I7" s="20"/>
      <c r="J7" s="21"/>
      <c r="K7" s="22"/>
    </row>
    <row r="8" spans="1:12">
      <c r="I8" s="16"/>
      <c r="J8" s="17"/>
    </row>
  </sheetData>
  <mergeCells count="4">
    <mergeCell ref="A1:K2"/>
    <mergeCell ref="A3:K4"/>
    <mergeCell ref="A5:K5"/>
    <mergeCell ref="A6:K6"/>
  </mergeCells>
  <printOptions horizontalCentered="1"/>
  <pageMargins left="0.23622047244094491" right="0.23622047244094491" top="0.15748031496062992" bottom="0.19685039370078741" header="0.19685039370078741" footer="0.15748031496062992"/>
  <pageSetup paperSize="9" scale="90" orientation="landscape" horizontalDpi="300" verticalDpi="300" r:id="rId1"/>
  <headerFooter>
    <oddFooter>&amp;L&amp;"2  Nazanin,Regular"&amp;12صفحه1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rightToLeft="1" zoomScale="90" zoomScaleNormal="90" workbookViewId="0">
      <selection activeCell="X7" sqref="X7"/>
    </sheetView>
  </sheetViews>
  <sheetFormatPr defaultRowHeight="15"/>
  <cols>
    <col min="1" max="1" width="9.875" customWidth="1"/>
    <col min="2" max="2" width="33.25" customWidth="1"/>
    <col min="3" max="3" width="16.125" customWidth="1"/>
    <col min="4" max="4" width="18.125" customWidth="1"/>
    <col min="5" max="6" width="17.625" customWidth="1"/>
    <col min="7" max="7" width="0.125" customWidth="1"/>
  </cols>
  <sheetData>
    <row r="1" spans="1:8" ht="21.75" thickBot="1">
      <c r="A1" s="62" t="s">
        <v>70</v>
      </c>
      <c r="B1" s="36"/>
      <c r="C1" s="36"/>
      <c r="D1" s="36"/>
      <c r="E1" s="36"/>
      <c r="F1" s="36"/>
      <c r="G1" s="23"/>
    </row>
    <row r="2" spans="1:8" s="8" customFormat="1" ht="33" customHeight="1">
      <c r="A2" s="340" t="s">
        <v>1</v>
      </c>
      <c r="B2" s="340"/>
      <c r="C2" s="340"/>
      <c r="D2" s="340"/>
      <c r="E2" s="340"/>
      <c r="F2" s="340"/>
      <c r="G2" s="24"/>
    </row>
    <row r="3" spans="1:8" ht="30" customHeight="1" thickBot="1">
      <c r="A3" s="568" t="s">
        <v>161</v>
      </c>
      <c r="B3" s="568"/>
      <c r="C3" s="568"/>
      <c r="D3" s="568"/>
      <c r="E3" s="568"/>
      <c r="F3" s="568"/>
      <c r="G3" s="23"/>
    </row>
    <row r="4" spans="1:8" ht="36.75" customHeight="1" thickBot="1">
      <c r="A4" s="189" t="s">
        <v>66</v>
      </c>
      <c r="B4" s="190" t="s">
        <v>67</v>
      </c>
      <c r="C4" s="190" t="s">
        <v>68</v>
      </c>
      <c r="D4" s="191" t="s">
        <v>84</v>
      </c>
      <c r="E4" s="190" t="s">
        <v>69</v>
      </c>
      <c r="F4" s="192" t="s">
        <v>79</v>
      </c>
      <c r="G4" s="23"/>
      <c r="H4" s="26"/>
    </row>
    <row r="5" spans="1:8" ht="24.75" customHeight="1">
      <c r="A5" s="88">
        <v>1</v>
      </c>
      <c r="B5" s="193" t="s">
        <v>99</v>
      </c>
      <c r="C5" s="90">
        <v>20050000000</v>
      </c>
      <c r="D5" s="91">
        <v>24848281537</v>
      </c>
      <c r="E5" s="91">
        <v>5645226900</v>
      </c>
      <c r="F5" s="92">
        <f>D5-E5</f>
        <v>19203054637</v>
      </c>
      <c r="G5" s="23"/>
      <c r="H5" s="26"/>
    </row>
    <row r="6" spans="1:8" ht="24.75" customHeight="1">
      <c r="A6" s="93">
        <v>2</v>
      </c>
      <c r="B6" s="178" t="s">
        <v>96</v>
      </c>
      <c r="C6" s="94">
        <v>232038950</v>
      </c>
      <c r="D6" s="94">
        <v>232038950</v>
      </c>
      <c r="E6" s="94">
        <v>205298843</v>
      </c>
      <c r="F6" s="95">
        <f>D6-E6</f>
        <v>26740107</v>
      </c>
      <c r="G6" s="23"/>
      <c r="H6" s="26"/>
    </row>
    <row r="7" spans="1:8" ht="24.75" customHeight="1">
      <c r="A7" s="93">
        <v>3</v>
      </c>
      <c r="B7" s="178" t="s">
        <v>97</v>
      </c>
      <c r="C7" s="94">
        <v>3181485376</v>
      </c>
      <c r="D7" s="94">
        <v>3181485376</v>
      </c>
      <c r="E7" s="94">
        <v>1089470566</v>
      </c>
      <c r="F7" s="95">
        <f t="shared" ref="F7:F9" si="0">D7-E7</f>
        <v>2092014810</v>
      </c>
      <c r="G7" s="23"/>
      <c r="H7" s="26"/>
    </row>
    <row r="8" spans="1:8" ht="24.75" customHeight="1">
      <c r="A8" s="93">
        <v>4</v>
      </c>
      <c r="B8" s="178" t="s">
        <v>98</v>
      </c>
      <c r="C8" s="94">
        <v>525999589</v>
      </c>
      <c r="D8" s="94">
        <v>525999589</v>
      </c>
      <c r="E8" s="94">
        <v>410283240</v>
      </c>
      <c r="F8" s="95">
        <f t="shared" si="0"/>
        <v>115716349</v>
      </c>
      <c r="G8" s="23"/>
      <c r="H8" s="26"/>
    </row>
    <row r="9" spans="1:8" ht="24.75" customHeight="1" thickBot="1">
      <c r="A9" s="184">
        <v>5</v>
      </c>
      <c r="B9" s="194" t="s">
        <v>95</v>
      </c>
      <c r="C9" s="185">
        <v>2100000000</v>
      </c>
      <c r="D9" s="185">
        <v>2100000000</v>
      </c>
      <c r="E9" s="185">
        <v>0</v>
      </c>
      <c r="F9" s="96">
        <f t="shared" si="0"/>
        <v>2100000000</v>
      </c>
      <c r="G9" s="23"/>
      <c r="H9" s="26"/>
    </row>
    <row r="10" spans="1:8" ht="33.75" customHeight="1" thickBot="1">
      <c r="A10" s="569" t="s">
        <v>2</v>
      </c>
      <c r="B10" s="570"/>
      <c r="C10" s="186">
        <f>SUM(C5:C9)</f>
        <v>26089523915</v>
      </c>
      <c r="D10" s="187">
        <f>SUM(D5:D9)</f>
        <v>30887805452</v>
      </c>
      <c r="E10" s="187">
        <f>SUM(E5:E9)</f>
        <v>7350279549</v>
      </c>
      <c r="F10" s="188">
        <f>SUM(F5:F9)</f>
        <v>23537525903</v>
      </c>
      <c r="G10" s="23"/>
      <c r="H10" s="26"/>
    </row>
    <row r="11" spans="1:8" ht="49.5" customHeight="1">
      <c r="A11" s="571" t="s">
        <v>144</v>
      </c>
      <c r="B11" s="572"/>
      <c r="C11" s="572"/>
      <c r="D11" s="572"/>
      <c r="E11" s="572"/>
      <c r="F11" s="572"/>
    </row>
  </sheetData>
  <mergeCells count="4">
    <mergeCell ref="A3:F3"/>
    <mergeCell ref="A10:B10"/>
    <mergeCell ref="A2:F2"/>
    <mergeCell ref="A11:F11"/>
  </mergeCells>
  <pageMargins left="0.70866141732283472" right="1.1023622047244095" top="0.74803149606299213" bottom="0.74803149606299213" header="0.31496062992125984" footer="0.31496062992125984"/>
  <pageSetup paperSize="9" orientation="landscape" r:id="rId1"/>
  <headerFooter>
    <oddFooter>&amp;L&amp;"2  Nazanin,Regular"&amp;12صفحه10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85" zoomScaleNormal="85" workbookViewId="0">
      <selection activeCell="X7" sqref="X7"/>
    </sheetView>
  </sheetViews>
  <sheetFormatPr defaultRowHeight="15"/>
  <cols>
    <col min="1" max="1" width="28" style="26" customWidth="1"/>
    <col min="2" max="2" width="37.375" style="14" customWidth="1"/>
    <col min="3" max="3" width="11.25" customWidth="1"/>
    <col min="4" max="4" width="7.875" customWidth="1"/>
    <col min="5" max="5" width="6.375" customWidth="1"/>
    <col min="6" max="6" width="8.125" customWidth="1"/>
    <col min="7" max="7" width="8.25" customWidth="1"/>
    <col min="8" max="8" width="2.625" customWidth="1"/>
    <col min="9" max="9" width="6.375" customWidth="1"/>
  </cols>
  <sheetData>
    <row r="1" spans="1:14" s="1" customFormat="1" ht="30" customHeight="1">
      <c r="A1" s="242" t="s">
        <v>1</v>
      </c>
      <c r="B1" s="242"/>
      <c r="C1" s="242"/>
      <c r="D1" s="242"/>
      <c r="E1" s="242"/>
      <c r="F1" s="242"/>
      <c r="G1" s="242"/>
      <c r="H1" s="242"/>
    </row>
    <row r="2" spans="1:14" s="1" customFormat="1" ht="30" customHeight="1">
      <c r="A2" s="242" t="s">
        <v>108</v>
      </c>
      <c r="B2" s="242"/>
      <c r="C2" s="242"/>
      <c r="D2" s="242"/>
      <c r="E2" s="242"/>
      <c r="F2" s="242"/>
      <c r="G2" s="242"/>
      <c r="H2" s="242"/>
    </row>
    <row r="3" spans="1:14" s="1" customFormat="1" ht="24.75" customHeight="1" thickBot="1">
      <c r="A3" s="243" t="s">
        <v>154</v>
      </c>
      <c r="B3" s="243"/>
      <c r="C3" s="243"/>
      <c r="D3" s="243"/>
      <c r="E3" s="243"/>
      <c r="F3" s="243"/>
      <c r="G3" s="243"/>
      <c r="H3" s="243"/>
    </row>
    <row r="4" spans="1:14" s="1" customFormat="1" ht="6" customHeight="1">
      <c r="A4" s="257" t="s">
        <v>151</v>
      </c>
      <c r="B4" s="255" t="s">
        <v>80</v>
      </c>
      <c r="C4" s="257" t="s">
        <v>107</v>
      </c>
      <c r="D4" s="259" t="s">
        <v>0</v>
      </c>
      <c r="E4" s="260"/>
      <c r="F4" s="260"/>
      <c r="G4" s="260"/>
      <c r="H4" s="261"/>
    </row>
    <row r="5" spans="1:14" s="1" customFormat="1" ht="27.75" customHeight="1" thickBot="1">
      <c r="A5" s="258"/>
      <c r="B5" s="256"/>
      <c r="C5" s="258"/>
      <c r="D5" s="262"/>
      <c r="E5" s="263"/>
      <c r="F5" s="263"/>
      <c r="G5" s="263"/>
      <c r="H5" s="264"/>
    </row>
    <row r="6" spans="1:14" s="1" customFormat="1" ht="32.25" customHeight="1" thickTop="1">
      <c r="A6" s="63"/>
      <c r="B6" s="70">
        <f>درآمد!G31</f>
        <v>38751000000</v>
      </c>
      <c r="C6" s="71">
        <v>1</v>
      </c>
      <c r="D6" s="265" t="s">
        <v>106</v>
      </c>
      <c r="E6" s="266"/>
      <c r="F6" s="266"/>
      <c r="G6" s="266"/>
      <c r="H6" s="267"/>
    </row>
    <row r="7" spans="1:14" s="1" customFormat="1" ht="31.5" customHeight="1">
      <c r="A7" s="64"/>
      <c r="B7" s="65"/>
      <c r="C7" s="72"/>
      <c r="D7" s="268" t="s">
        <v>121</v>
      </c>
      <c r="E7" s="269"/>
      <c r="F7" s="269"/>
      <c r="G7" s="269"/>
      <c r="H7" s="270"/>
      <c r="I7" s="2"/>
      <c r="J7" s="2"/>
      <c r="K7" s="2"/>
      <c r="L7" s="2"/>
      <c r="M7" s="3"/>
      <c r="N7" s="3"/>
    </row>
    <row r="8" spans="1:14" s="1" customFormat="1" ht="33" customHeight="1">
      <c r="A8" s="66"/>
      <c r="B8" s="73">
        <f>'هزینه عملیاتی'!A9</f>
        <v>25094602400.32</v>
      </c>
      <c r="C8" s="74">
        <v>2</v>
      </c>
      <c r="D8" s="271" t="s">
        <v>25</v>
      </c>
      <c r="E8" s="272"/>
      <c r="F8" s="272"/>
      <c r="G8" s="272"/>
      <c r="H8" s="273"/>
    </row>
    <row r="9" spans="1:14" s="1" customFormat="1" ht="32.25" customHeight="1">
      <c r="A9" s="67"/>
      <c r="B9" s="75">
        <f>B6-B8</f>
        <v>13656397599.68</v>
      </c>
      <c r="C9" s="76"/>
      <c r="D9" s="247" t="s">
        <v>26</v>
      </c>
      <c r="E9" s="248"/>
      <c r="F9" s="248"/>
      <c r="G9" s="248"/>
      <c r="H9" s="249"/>
    </row>
    <row r="10" spans="1:14" s="1" customFormat="1" ht="36" customHeight="1">
      <c r="A10" s="64"/>
      <c r="B10" s="68"/>
      <c r="C10" s="77"/>
      <c r="D10" s="250" t="s">
        <v>122</v>
      </c>
      <c r="E10" s="251"/>
      <c r="F10" s="251"/>
      <c r="G10" s="251"/>
      <c r="H10" s="252"/>
    </row>
    <row r="11" spans="1:14" s="1" customFormat="1" ht="32.25" customHeight="1">
      <c r="A11" s="66"/>
      <c r="B11" s="73">
        <f>'هزینه مالی'!G39</f>
        <v>26484000000</v>
      </c>
      <c r="C11" s="74">
        <v>3</v>
      </c>
      <c r="D11" s="253" t="s">
        <v>27</v>
      </c>
      <c r="E11" s="253"/>
      <c r="F11" s="253"/>
      <c r="G11" s="253"/>
      <c r="H11" s="254"/>
    </row>
    <row r="12" spans="1:14" s="1" customFormat="1" ht="88.5" customHeight="1" thickBot="1">
      <c r="A12" s="67"/>
      <c r="B12" s="173">
        <f>'غیر عملیاتی'!A9</f>
        <v>12950000000</v>
      </c>
      <c r="C12" s="174">
        <v>4</v>
      </c>
      <c r="D12" s="274" t="s">
        <v>110</v>
      </c>
      <c r="E12" s="275"/>
      <c r="F12" s="275"/>
      <c r="G12" s="275"/>
      <c r="H12" s="276"/>
    </row>
    <row r="13" spans="1:14" s="1" customFormat="1" ht="34.5" customHeight="1" thickBot="1">
      <c r="A13" s="175"/>
      <c r="B13" s="176">
        <f>B9-B11+B12</f>
        <v>122397599.68000031</v>
      </c>
      <c r="C13" s="177"/>
      <c r="D13" s="244" t="s">
        <v>158</v>
      </c>
      <c r="E13" s="245"/>
      <c r="F13" s="245"/>
      <c r="G13" s="245"/>
      <c r="H13" s="246"/>
    </row>
    <row r="14" spans="1:14" s="1" customFormat="1" ht="13.5" customHeight="1" thickBot="1">
      <c r="A14" s="286"/>
      <c r="B14" s="286"/>
      <c r="C14" s="286"/>
      <c r="D14" s="286"/>
      <c r="E14" s="286"/>
      <c r="F14" s="286"/>
      <c r="G14" s="286"/>
      <c r="H14" s="286"/>
    </row>
    <row r="15" spans="1:14" ht="31.5" customHeight="1">
      <c r="A15" s="170"/>
      <c r="B15" s="171">
        <f>'مخارج سرمایه ای'!B12</f>
        <v>500000000</v>
      </c>
      <c r="C15" s="172">
        <v>5</v>
      </c>
      <c r="D15" s="277" t="s">
        <v>75</v>
      </c>
      <c r="E15" s="278"/>
      <c r="F15" s="278"/>
      <c r="G15" s="278"/>
      <c r="H15" s="279"/>
    </row>
    <row r="16" spans="1:14" ht="33" customHeight="1" thickBot="1">
      <c r="A16" s="78"/>
      <c r="B16" s="79">
        <f>'داراييهاي غير منقول'!F10</f>
        <v>23537525903</v>
      </c>
      <c r="C16" s="80">
        <v>6</v>
      </c>
      <c r="D16" s="280" t="s">
        <v>76</v>
      </c>
      <c r="E16" s="281"/>
      <c r="F16" s="281"/>
      <c r="G16" s="281"/>
      <c r="H16" s="282"/>
    </row>
    <row r="17" spans="1:8" ht="63" customHeight="1">
      <c r="A17" s="285" t="s">
        <v>157</v>
      </c>
      <c r="B17" s="285"/>
      <c r="C17" s="285"/>
      <c r="D17" s="285"/>
      <c r="E17" s="285"/>
      <c r="F17" s="285"/>
      <c r="G17" s="285"/>
      <c r="H17" s="285"/>
    </row>
    <row r="18" spans="1:8" ht="21">
      <c r="A18" s="23"/>
      <c r="B18" s="283" t="s">
        <v>109</v>
      </c>
      <c r="C18" s="284"/>
      <c r="D18" s="284"/>
      <c r="E18" s="284"/>
      <c r="F18" s="284"/>
      <c r="G18" s="284"/>
      <c r="H18" s="284"/>
    </row>
  </sheetData>
  <mergeCells count="20">
    <mergeCell ref="D15:H15"/>
    <mergeCell ref="D16:H16"/>
    <mergeCell ref="B18:H18"/>
    <mergeCell ref="A17:H17"/>
    <mergeCell ref="A4:A5"/>
    <mergeCell ref="A14:H14"/>
    <mergeCell ref="A1:H1"/>
    <mergeCell ref="A2:H2"/>
    <mergeCell ref="A3:H3"/>
    <mergeCell ref="D13:H13"/>
    <mergeCell ref="D9:H9"/>
    <mergeCell ref="D10:H10"/>
    <mergeCell ref="D11:H11"/>
    <mergeCell ref="B4:B5"/>
    <mergeCell ref="C4:C5"/>
    <mergeCell ref="D4:H5"/>
    <mergeCell ref="D6:H6"/>
    <mergeCell ref="D7:H7"/>
    <mergeCell ref="D8:H8"/>
    <mergeCell ref="D12:H12"/>
  </mergeCells>
  <printOptions horizontalCentered="1"/>
  <pageMargins left="0" right="0" top="0.11811023622047245" bottom="0" header="0.31496062992125984" footer="0.31496062992125984"/>
  <pageSetup paperSize="9" scale="95" orientation="landscape" horizontalDpi="300" verticalDpi="300" r:id="rId1"/>
  <headerFooter>
    <oddFooter>&amp;L&amp;"2  Nazanin,Regular"&amp;12صفحه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zoomScale="70" zoomScaleNormal="70" workbookViewId="0">
      <selection activeCell="X7" sqref="X7"/>
    </sheetView>
  </sheetViews>
  <sheetFormatPr defaultRowHeight="15"/>
  <cols>
    <col min="1" max="1" width="19.125" style="26" customWidth="1"/>
    <col min="2" max="2" width="8.375" customWidth="1"/>
    <col min="3" max="3" width="6.125" customWidth="1"/>
    <col min="4" max="4" width="7.875" customWidth="1"/>
    <col min="5" max="5" width="14" customWidth="1"/>
    <col min="6" max="6" width="10.375" customWidth="1"/>
    <col min="7" max="7" width="21.375" customWidth="1"/>
    <col min="8" max="8" width="1.75" hidden="1" customWidth="1"/>
    <col min="9" max="9" width="12.875" style="9" customWidth="1"/>
    <col min="10" max="10" width="7.625" customWidth="1"/>
    <col min="11" max="11" width="23.25" customWidth="1"/>
    <col min="12" max="12" width="9.375" customWidth="1"/>
    <col min="13" max="13" width="19.375" customWidth="1"/>
    <col min="14" max="14" width="9.75" customWidth="1"/>
  </cols>
  <sheetData>
    <row r="1" spans="1:13" ht="35.25" customHeight="1" thickBot="1">
      <c r="A1" s="340" t="s">
        <v>1</v>
      </c>
      <c r="B1" s="340"/>
      <c r="C1" s="340"/>
      <c r="D1" s="340"/>
      <c r="E1" s="340"/>
      <c r="F1" s="340"/>
      <c r="G1" s="340"/>
      <c r="H1" s="340"/>
      <c r="I1" s="340"/>
      <c r="J1" s="340"/>
      <c r="K1" s="340"/>
      <c r="L1" s="341"/>
      <c r="M1" s="81" t="s">
        <v>71</v>
      </c>
    </row>
    <row r="2" spans="1:13" ht="33.75" customHeight="1" thickBot="1">
      <c r="A2" s="342" t="s">
        <v>111</v>
      </c>
      <c r="B2" s="342"/>
      <c r="C2" s="342"/>
      <c r="D2" s="342"/>
      <c r="E2" s="342"/>
      <c r="F2" s="342"/>
      <c r="G2" s="342"/>
      <c r="H2" s="342"/>
      <c r="I2" s="342"/>
      <c r="J2" s="342"/>
      <c r="K2" s="342"/>
      <c r="L2" s="342"/>
      <c r="M2" s="82"/>
    </row>
    <row r="3" spans="1:13" s="11" customFormat="1" ht="22.5" customHeight="1">
      <c r="A3" s="293" t="s">
        <v>113</v>
      </c>
      <c r="B3" s="299" t="s">
        <v>51</v>
      </c>
      <c r="C3" s="300"/>
      <c r="D3" s="300"/>
      <c r="E3" s="300"/>
      <c r="F3" s="300"/>
      <c r="G3" s="326" t="s">
        <v>80</v>
      </c>
      <c r="H3" s="83"/>
      <c r="I3" s="299" t="s">
        <v>0</v>
      </c>
      <c r="J3" s="300"/>
      <c r="K3" s="300"/>
      <c r="L3" s="300"/>
      <c r="M3" s="319"/>
    </row>
    <row r="4" spans="1:13" ht="18.75" customHeight="1" thickBot="1">
      <c r="A4" s="294"/>
      <c r="B4" s="301" t="s">
        <v>13</v>
      </c>
      <c r="C4" s="302"/>
      <c r="D4" s="303"/>
      <c r="E4" s="302" t="s">
        <v>12</v>
      </c>
      <c r="F4" s="302"/>
      <c r="G4" s="327"/>
      <c r="H4" s="84"/>
      <c r="I4" s="320"/>
      <c r="J4" s="321"/>
      <c r="K4" s="321"/>
      <c r="L4" s="322"/>
      <c r="M4" s="323"/>
    </row>
    <row r="5" spans="1:13" ht="23.25" customHeight="1" thickTop="1">
      <c r="A5" s="208"/>
      <c r="B5" s="324">
        <v>500</v>
      </c>
      <c r="C5" s="325"/>
      <c r="D5" s="325"/>
      <c r="E5" s="306">
        <v>1000000</v>
      </c>
      <c r="F5" s="306"/>
      <c r="G5" s="222">
        <f>E5*B5</f>
        <v>500000000</v>
      </c>
      <c r="H5" s="223">
        <f>SUM(G5)</f>
        <v>500000000</v>
      </c>
      <c r="I5" s="317" t="s">
        <v>77</v>
      </c>
      <c r="J5" s="317"/>
      <c r="K5" s="318"/>
      <c r="L5" s="309" t="s">
        <v>41</v>
      </c>
      <c r="M5" s="310"/>
    </row>
    <row r="6" spans="1:13" ht="23.25" customHeight="1">
      <c r="A6" s="209"/>
      <c r="B6" s="296">
        <v>5</v>
      </c>
      <c r="C6" s="305"/>
      <c r="D6" s="305"/>
      <c r="E6" s="304">
        <v>60000000</v>
      </c>
      <c r="F6" s="304"/>
      <c r="G6" s="214">
        <f>E6*B6</f>
        <v>300000000</v>
      </c>
      <c r="H6" s="215">
        <f>SUM(G6)</f>
        <v>300000000</v>
      </c>
      <c r="I6" s="315" t="s">
        <v>86</v>
      </c>
      <c r="J6" s="315"/>
      <c r="K6" s="316"/>
      <c r="L6" s="311"/>
      <c r="M6" s="312"/>
    </row>
    <row r="7" spans="1:13" ht="23.25" customHeight="1">
      <c r="A7" s="209"/>
      <c r="B7" s="296">
        <v>5000</v>
      </c>
      <c r="C7" s="297"/>
      <c r="D7" s="297"/>
      <c r="E7" s="304">
        <v>800000</v>
      </c>
      <c r="F7" s="304"/>
      <c r="G7" s="305">
        <f>B7*E7</f>
        <v>4000000000</v>
      </c>
      <c r="H7" s="305"/>
      <c r="I7" s="307" t="s">
        <v>6</v>
      </c>
      <c r="J7" s="307"/>
      <c r="K7" s="308"/>
      <c r="L7" s="311"/>
      <c r="M7" s="312"/>
    </row>
    <row r="8" spans="1:13" ht="23.25" customHeight="1">
      <c r="A8" s="209"/>
      <c r="B8" s="296">
        <v>3500</v>
      </c>
      <c r="C8" s="297"/>
      <c r="D8" s="297"/>
      <c r="E8" s="304">
        <v>700000</v>
      </c>
      <c r="F8" s="304"/>
      <c r="G8" s="305">
        <f>B8*E8</f>
        <v>2450000000</v>
      </c>
      <c r="H8" s="305"/>
      <c r="I8" s="307" t="s">
        <v>7</v>
      </c>
      <c r="J8" s="307"/>
      <c r="K8" s="308"/>
      <c r="L8" s="311"/>
      <c r="M8" s="312"/>
    </row>
    <row r="9" spans="1:13" ht="24" customHeight="1" thickBot="1">
      <c r="A9" s="210"/>
      <c r="B9" s="296">
        <v>350</v>
      </c>
      <c r="C9" s="297"/>
      <c r="D9" s="297"/>
      <c r="E9" s="304">
        <v>1200000</v>
      </c>
      <c r="F9" s="304"/>
      <c r="G9" s="305">
        <f>B9*E9</f>
        <v>420000000</v>
      </c>
      <c r="H9" s="305"/>
      <c r="I9" s="307" t="s">
        <v>37</v>
      </c>
      <c r="J9" s="307"/>
      <c r="K9" s="308"/>
      <c r="L9" s="313"/>
      <c r="M9" s="314"/>
    </row>
    <row r="10" spans="1:13" ht="27.75" customHeight="1" thickTop="1">
      <c r="A10" s="211"/>
      <c r="B10" s="291">
        <v>30</v>
      </c>
      <c r="C10" s="292"/>
      <c r="D10" s="292"/>
      <c r="E10" s="298">
        <v>6000000</v>
      </c>
      <c r="F10" s="298"/>
      <c r="G10" s="292">
        <f>B10*E10</f>
        <v>180000000</v>
      </c>
      <c r="H10" s="292"/>
      <c r="I10" s="336" t="s">
        <v>60</v>
      </c>
      <c r="J10" s="336"/>
      <c r="K10" s="337"/>
      <c r="L10" s="332" t="s">
        <v>100</v>
      </c>
      <c r="M10" s="333"/>
    </row>
    <row r="11" spans="1:13" ht="29.25" customHeight="1" thickBot="1">
      <c r="A11" s="212"/>
      <c r="B11" s="291">
        <v>10</v>
      </c>
      <c r="C11" s="292"/>
      <c r="D11" s="292"/>
      <c r="E11" s="298">
        <v>2500000</v>
      </c>
      <c r="F11" s="298"/>
      <c r="G11" s="292">
        <f>B11*E11</f>
        <v>25000000</v>
      </c>
      <c r="H11" s="292"/>
      <c r="I11" s="336" t="s">
        <v>61</v>
      </c>
      <c r="J11" s="336"/>
      <c r="K11" s="337"/>
      <c r="L11" s="334"/>
      <c r="M11" s="335"/>
    </row>
    <row r="12" spans="1:13" ht="16.5" customHeight="1" thickTop="1">
      <c r="A12" s="295"/>
      <c r="B12" s="291" t="s">
        <v>15</v>
      </c>
      <c r="C12" s="292"/>
      <c r="D12" s="292"/>
      <c r="E12" s="216" t="s">
        <v>12</v>
      </c>
      <c r="F12" s="216" t="s">
        <v>16</v>
      </c>
      <c r="G12" s="292">
        <f>B13*E13*F13</f>
        <v>9000000000</v>
      </c>
      <c r="H12" s="217"/>
      <c r="I12" s="328" t="s">
        <v>29</v>
      </c>
      <c r="J12" s="328"/>
      <c r="K12" s="329"/>
      <c r="L12" s="332" t="s">
        <v>62</v>
      </c>
      <c r="M12" s="333"/>
    </row>
    <row r="13" spans="1:13" ht="15.75" customHeight="1">
      <c r="A13" s="288"/>
      <c r="B13" s="331">
        <v>600000</v>
      </c>
      <c r="C13" s="330"/>
      <c r="D13" s="330"/>
      <c r="E13" s="179">
        <v>300000</v>
      </c>
      <c r="F13" s="218">
        <v>0.05</v>
      </c>
      <c r="G13" s="292"/>
      <c r="H13" s="217"/>
      <c r="I13" s="328"/>
      <c r="J13" s="328"/>
      <c r="K13" s="329"/>
      <c r="L13" s="332"/>
      <c r="M13" s="333"/>
    </row>
    <row r="14" spans="1:13" ht="25.5" customHeight="1">
      <c r="A14" s="213"/>
      <c r="B14" s="331">
        <v>250000</v>
      </c>
      <c r="C14" s="330"/>
      <c r="D14" s="330"/>
      <c r="E14" s="179">
        <v>250000</v>
      </c>
      <c r="F14" s="218">
        <v>0.05</v>
      </c>
      <c r="G14" s="292">
        <f>B14*E14*F14</f>
        <v>3125000000</v>
      </c>
      <c r="H14" s="292"/>
      <c r="I14" s="328" t="s">
        <v>28</v>
      </c>
      <c r="J14" s="328"/>
      <c r="K14" s="329"/>
      <c r="L14" s="332"/>
      <c r="M14" s="333"/>
    </row>
    <row r="15" spans="1:13" ht="14.25" customHeight="1">
      <c r="A15" s="287"/>
      <c r="B15" s="291" t="s">
        <v>22</v>
      </c>
      <c r="C15" s="292"/>
      <c r="D15" s="292"/>
      <c r="E15" s="216" t="s">
        <v>12</v>
      </c>
      <c r="F15" s="216" t="s">
        <v>16</v>
      </c>
      <c r="G15" s="292">
        <f>B16*E16*F16</f>
        <v>75000000</v>
      </c>
      <c r="H15" s="292"/>
      <c r="I15" s="328" t="s">
        <v>123</v>
      </c>
      <c r="J15" s="328"/>
      <c r="K15" s="329"/>
      <c r="L15" s="332"/>
      <c r="M15" s="333"/>
    </row>
    <row r="16" spans="1:13" ht="20.25" customHeight="1">
      <c r="A16" s="288"/>
      <c r="B16" s="331">
        <v>600</v>
      </c>
      <c r="C16" s="330"/>
      <c r="D16" s="330"/>
      <c r="E16" s="85">
        <v>2500000</v>
      </c>
      <c r="F16" s="218">
        <v>0.05</v>
      </c>
      <c r="G16" s="292"/>
      <c r="H16" s="292"/>
      <c r="I16" s="328"/>
      <c r="J16" s="328"/>
      <c r="K16" s="329"/>
      <c r="L16" s="332"/>
      <c r="M16" s="333"/>
    </row>
    <row r="17" spans="1:13" ht="18" customHeight="1">
      <c r="A17" s="287"/>
      <c r="B17" s="291" t="s">
        <v>15</v>
      </c>
      <c r="C17" s="292"/>
      <c r="D17" s="292"/>
      <c r="E17" s="292" t="s">
        <v>12</v>
      </c>
      <c r="F17" s="292"/>
      <c r="G17" s="292">
        <f>B18*E18</f>
        <v>7500000000</v>
      </c>
      <c r="H17" s="292"/>
      <c r="I17" s="336" t="s">
        <v>87</v>
      </c>
      <c r="J17" s="336"/>
      <c r="K17" s="337"/>
      <c r="L17" s="332"/>
      <c r="M17" s="333"/>
    </row>
    <row r="18" spans="1:13" ht="13.5" customHeight="1">
      <c r="A18" s="295"/>
      <c r="B18" s="331">
        <v>250000</v>
      </c>
      <c r="C18" s="330"/>
      <c r="D18" s="330"/>
      <c r="E18" s="330">
        <v>30000</v>
      </c>
      <c r="F18" s="330"/>
      <c r="G18" s="292"/>
      <c r="H18" s="292"/>
      <c r="I18" s="336"/>
      <c r="J18" s="336"/>
      <c r="K18" s="337"/>
      <c r="L18" s="332"/>
      <c r="M18" s="333"/>
    </row>
    <row r="19" spans="1:13" ht="18.75" customHeight="1">
      <c r="A19" s="288"/>
      <c r="B19" s="331"/>
      <c r="C19" s="330"/>
      <c r="D19" s="330"/>
      <c r="E19" s="330"/>
      <c r="F19" s="330"/>
      <c r="G19" s="292"/>
      <c r="H19" s="292"/>
      <c r="I19" s="336"/>
      <c r="J19" s="336"/>
      <c r="K19" s="337"/>
      <c r="L19" s="332"/>
      <c r="M19" s="333"/>
    </row>
    <row r="20" spans="1:13" ht="13.5" customHeight="1">
      <c r="A20" s="287"/>
      <c r="B20" s="224" t="s">
        <v>17</v>
      </c>
      <c r="C20" s="219" t="s">
        <v>18</v>
      </c>
      <c r="D20" s="219" t="s">
        <v>19</v>
      </c>
      <c r="E20" s="219" t="s">
        <v>20</v>
      </c>
      <c r="F20" s="216" t="s">
        <v>14</v>
      </c>
      <c r="G20" s="292">
        <f>B21*D21*E21*F21</f>
        <v>1728000000</v>
      </c>
      <c r="H20" s="217">
        <f>SUM(G20:G20)</f>
        <v>1728000000</v>
      </c>
      <c r="I20" s="336" t="s">
        <v>152</v>
      </c>
      <c r="J20" s="336"/>
      <c r="K20" s="337"/>
      <c r="L20" s="332"/>
      <c r="M20" s="333"/>
    </row>
    <row r="21" spans="1:13" ht="20.25" customHeight="1">
      <c r="A21" s="288"/>
      <c r="B21" s="225">
        <v>4</v>
      </c>
      <c r="C21" s="220">
        <v>2.5</v>
      </c>
      <c r="D21" s="221">
        <v>12</v>
      </c>
      <c r="E21" s="220">
        <v>30</v>
      </c>
      <c r="F21" s="179">
        <v>1200000</v>
      </c>
      <c r="G21" s="292"/>
      <c r="H21" s="217"/>
      <c r="I21" s="336"/>
      <c r="J21" s="336"/>
      <c r="K21" s="337"/>
      <c r="L21" s="332"/>
      <c r="M21" s="333"/>
    </row>
    <row r="22" spans="1:13" ht="14.25" customHeight="1">
      <c r="A22" s="287"/>
      <c r="B22" s="291" t="s">
        <v>21</v>
      </c>
      <c r="C22" s="292"/>
      <c r="D22" s="292"/>
      <c r="E22" s="216" t="s">
        <v>12</v>
      </c>
      <c r="F22" s="216" t="s">
        <v>16</v>
      </c>
      <c r="G22" s="292">
        <f>B23*E23*F23</f>
        <v>1275000000</v>
      </c>
      <c r="H22" s="292"/>
      <c r="I22" s="336" t="s">
        <v>49</v>
      </c>
      <c r="J22" s="336"/>
      <c r="K22" s="337"/>
      <c r="L22" s="332"/>
      <c r="M22" s="333"/>
    </row>
    <row r="23" spans="1:13" ht="23.25" customHeight="1">
      <c r="A23" s="288"/>
      <c r="B23" s="331">
        <v>30000</v>
      </c>
      <c r="C23" s="330"/>
      <c r="D23" s="330"/>
      <c r="E23" s="85">
        <v>850000</v>
      </c>
      <c r="F23" s="218">
        <v>0.05</v>
      </c>
      <c r="G23" s="292"/>
      <c r="H23" s="292"/>
      <c r="I23" s="336"/>
      <c r="J23" s="336"/>
      <c r="K23" s="337"/>
      <c r="L23" s="332"/>
      <c r="M23" s="333"/>
    </row>
    <row r="24" spans="1:13" ht="14.25" customHeight="1">
      <c r="A24" s="289"/>
      <c r="B24" s="291" t="s">
        <v>21</v>
      </c>
      <c r="C24" s="292"/>
      <c r="D24" s="292"/>
      <c r="E24" s="216" t="s">
        <v>12</v>
      </c>
      <c r="F24" s="216" t="s">
        <v>16</v>
      </c>
      <c r="G24" s="292">
        <f>B25*E25*F25</f>
        <v>500000000</v>
      </c>
      <c r="H24" s="292"/>
      <c r="I24" s="328" t="s">
        <v>124</v>
      </c>
      <c r="J24" s="328"/>
      <c r="K24" s="329"/>
      <c r="L24" s="332"/>
      <c r="M24" s="333"/>
    </row>
    <row r="25" spans="1:13" ht="21" customHeight="1">
      <c r="A25" s="290"/>
      <c r="B25" s="331">
        <v>10000</v>
      </c>
      <c r="C25" s="330"/>
      <c r="D25" s="330"/>
      <c r="E25" s="85">
        <v>1000000</v>
      </c>
      <c r="F25" s="218">
        <v>0.05</v>
      </c>
      <c r="G25" s="292"/>
      <c r="H25" s="292"/>
      <c r="I25" s="328"/>
      <c r="J25" s="328"/>
      <c r="K25" s="329"/>
      <c r="L25" s="332"/>
      <c r="M25" s="333"/>
    </row>
    <row r="26" spans="1:13" ht="14.25" customHeight="1">
      <c r="A26" s="287"/>
      <c r="B26" s="291" t="s">
        <v>15</v>
      </c>
      <c r="C26" s="292"/>
      <c r="D26" s="363"/>
      <c r="E26" s="216" t="s">
        <v>12</v>
      </c>
      <c r="F26" s="216" t="s">
        <v>16</v>
      </c>
      <c r="G26" s="292">
        <f>B27*E27*F27</f>
        <v>273000000</v>
      </c>
      <c r="H26" s="217">
        <f>SUM(G26:G26)</f>
        <v>273000000</v>
      </c>
      <c r="I26" s="338" t="s">
        <v>125</v>
      </c>
      <c r="J26" s="338"/>
      <c r="K26" s="339"/>
      <c r="L26" s="332"/>
      <c r="M26" s="333"/>
    </row>
    <row r="27" spans="1:13" ht="21.75" customHeight="1">
      <c r="A27" s="288"/>
      <c r="B27" s="331">
        <v>700000</v>
      </c>
      <c r="C27" s="330"/>
      <c r="D27" s="330"/>
      <c r="E27" s="85">
        <v>7800</v>
      </c>
      <c r="F27" s="218">
        <v>0.05</v>
      </c>
      <c r="G27" s="292"/>
      <c r="H27" s="217"/>
      <c r="I27" s="338"/>
      <c r="J27" s="338"/>
      <c r="K27" s="339"/>
      <c r="L27" s="332"/>
      <c r="M27" s="333"/>
    </row>
    <row r="28" spans="1:13" ht="17.25" customHeight="1">
      <c r="A28" s="287"/>
      <c r="B28" s="291" t="s">
        <v>46</v>
      </c>
      <c r="C28" s="292"/>
      <c r="D28" s="292"/>
      <c r="E28" s="292" t="s">
        <v>12</v>
      </c>
      <c r="F28" s="292"/>
      <c r="G28" s="292">
        <f>B29*E29</f>
        <v>5400000000</v>
      </c>
      <c r="H28" s="292"/>
      <c r="I28" s="328" t="s">
        <v>126</v>
      </c>
      <c r="J28" s="328"/>
      <c r="K28" s="329"/>
      <c r="L28" s="332"/>
      <c r="M28" s="333"/>
    </row>
    <row r="29" spans="1:13" ht="21.75" customHeight="1">
      <c r="A29" s="288"/>
      <c r="B29" s="331">
        <v>600000</v>
      </c>
      <c r="C29" s="330"/>
      <c r="D29" s="330"/>
      <c r="E29" s="330">
        <v>9000</v>
      </c>
      <c r="F29" s="330"/>
      <c r="G29" s="292"/>
      <c r="H29" s="292"/>
      <c r="I29" s="328"/>
      <c r="J29" s="328"/>
      <c r="K29" s="329"/>
      <c r="L29" s="332"/>
      <c r="M29" s="333"/>
    </row>
    <row r="30" spans="1:13" ht="24.75" customHeight="1" thickBot="1">
      <c r="A30" s="212"/>
      <c r="B30" s="351">
        <v>250000</v>
      </c>
      <c r="C30" s="352"/>
      <c r="D30" s="352"/>
      <c r="E30" s="352">
        <v>8000</v>
      </c>
      <c r="F30" s="352"/>
      <c r="G30" s="353">
        <f>B30*E30</f>
        <v>2000000000</v>
      </c>
      <c r="H30" s="353"/>
      <c r="I30" s="359" t="s">
        <v>127</v>
      </c>
      <c r="J30" s="359"/>
      <c r="K30" s="360"/>
      <c r="L30" s="334"/>
      <c r="M30" s="335"/>
    </row>
    <row r="31" spans="1:13" ht="36" customHeight="1" thickTop="1" thickBot="1">
      <c r="A31" s="86"/>
      <c r="B31" s="354"/>
      <c r="C31" s="355"/>
      <c r="D31" s="355"/>
      <c r="E31" s="355"/>
      <c r="F31" s="356"/>
      <c r="G31" s="357">
        <f>SUM(G5:G30)</f>
        <v>38751000000</v>
      </c>
      <c r="H31" s="358"/>
      <c r="I31" s="346" t="s">
        <v>30</v>
      </c>
      <c r="J31" s="347"/>
      <c r="K31" s="347"/>
      <c r="L31" s="347"/>
      <c r="M31" s="348"/>
    </row>
    <row r="32" spans="1:13" ht="43.5" customHeight="1">
      <c r="A32" s="361" t="s">
        <v>140</v>
      </c>
      <c r="B32" s="362"/>
      <c r="C32" s="362"/>
      <c r="D32" s="362"/>
      <c r="E32" s="362"/>
      <c r="F32" s="362"/>
      <c r="G32" s="362"/>
      <c r="H32" s="362"/>
      <c r="I32" s="362"/>
      <c r="J32" s="362"/>
      <c r="K32" s="362"/>
      <c r="L32" s="362"/>
      <c r="M32" s="362"/>
    </row>
    <row r="33" spans="1:13" s="26" customFormat="1" ht="36" customHeight="1">
      <c r="A33" s="343" t="s">
        <v>112</v>
      </c>
      <c r="B33" s="343"/>
      <c r="C33" s="343"/>
      <c r="D33" s="343"/>
      <c r="E33" s="343"/>
      <c r="F33" s="343"/>
      <c r="G33" s="343"/>
      <c r="H33" s="343"/>
      <c r="I33" s="343"/>
      <c r="J33" s="343"/>
      <c r="K33" s="343"/>
      <c r="L33" s="343"/>
      <c r="M33" s="343"/>
    </row>
    <row r="34" spans="1:13" ht="20.25" customHeight="1">
      <c r="A34" s="87"/>
      <c r="B34" s="349" t="s">
        <v>101</v>
      </c>
      <c r="C34" s="350"/>
      <c r="D34" s="350"/>
      <c r="E34" s="350"/>
      <c r="F34" s="350"/>
      <c r="G34" s="350"/>
      <c r="H34" s="350"/>
      <c r="I34" s="350"/>
      <c r="J34" s="350"/>
      <c r="K34" s="350"/>
      <c r="L34" s="350"/>
      <c r="M34" s="350"/>
    </row>
    <row r="35" spans="1:13" ht="53.25" customHeight="1">
      <c r="A35" s="344" t="s">
        <v>102</v>
      </c>
      <c r="B35" s="344"/>
      <c r="C35" s="344"/>
      <c r="D35" s="344"/>
      <c r="E35" s="344"/>
      <c r="F35" s="344"/>
      <c r="G35" s="344"/>
      <c r="H35" s="344"/>
      <c r="I35" s="344"/>
      <c r="J35" s="344"/>
      <c r="K35" s="344"/>
      <c r="L35" s="344"/>
      <c r="M35" s="344"/>
    </row>
    <row r="36" spans="1:13" ht="21.75" customHeight="1">
      <c r="A36" s="87"/>
      <c r="B36" s="87"/>
      <c r="C36" s="87"/>
      <c r="D36" s="87"/>
      <c r="E36" s="87"/>
      <c r="F36" s="87"/>
      <c r="G36" s="87"/>
      <c r="H36" s="87"/>
      <c r="I36" s="345"/>
      <c r="J36" s="345"/>
      <c r="K36" s="345"/>
      <c r="L36" s="345"/>
      <c r="M36" s="345"/>
    </row>
    <row r="40" spans="1:13">
      <c r="I40" s="25"/>
    </row>
  </sheetData>
  <mergeCells count="94">
    <mergeCell ref="A1:L1"/>
    <mergeCell ref="A2:L2"/>
    <mergeCell ref="A33:M33"/>
    <mergeCell ref="A35:M35"/>
    <mergeCell ref="I36:M36"/>
    <mergeCell ref="B25:D25"/>
    <mergeCell ref="I31:M31"/>
    <mergeCell ref="B34:M34"/>
    <mergeCell ref="B30:D30"/>
    <mergeCell ref="E30:F30"/>
    <mergeCell ref="G30:H30"/>
    <mergeCell ref="B31:F31"/>
    <mergeCell ref="G31:H31"/>
    <mergeCell ref="I30:K30"/>
    <mergeCell ref="I28:K29"/>
    <mergeCell ref="G28:H29"/>
    <mergeCell ref="A32:M32"/>
    <mergeCell ref="B29:D29"/>
    <mergeCell ref="I24:K25"/>
    <mergeCell ref="B27:D27"/>
    <mergeCell ref="B26:D26"/>
    <mergeCell ref="B24:D24"/>
    <mergeCell ref="I26:K27"/>
    <mergeCell ref="G24:H25"/>
    <mergeCell ref="E29:F29"/>
    <mergeCell ref="G20:G21"/>
    <mergeCell ref="G26:G27"/>
    <mergeCell ref="G22:H23"/>
    <mergeCell ref="B23:D23"/>
    <mergeCell ref="L10:M11"/>
    <mergeCell ref="B10:D10"/>
    <mergeCell ref="E10:F10"/>
    <mergeCell ref="G15:H16"/>
    <mergeCell ref="B16:D16"/>
    <mergeCell ref="B13:D13"/>
    <mergeCell ref="I14:K14"/>
    <mergeCell ref="I10:K10"/>
    <mergeCell ref="B12:D12"/>
    <mergeCell ref="I11:K11"/>
    <mergeCell ref="G14:H14"/>
    <mergeCell ref="I15:K16"/>
    <mergeCell ref="L12:M30"/>
    <mergeCell ref="B15:D15"/>
    <mergeCell ref="I17:K19"/>
    <mergeCell ref="B18:D19"/>
    <mergeCell ref="E17:F17"/>
    <mergeCell ref="E18:F19"/>
    <mergeCell ref="B14:D14"/>
    <mergeCell ref="I20:K21"/>
    <mergeCell ref="I22:K23"/>
    <mergeCell ref="G10:H10"/>
    <mergeCell ref="I12:K13"/>
    <mergeCell ref="G11:H11"/>
    <mergeCell ref="G9:H9"/>
    <mergeCell ref="G12:G13"/>
    <mergeCell ref="E7:F7"/>
    <mergeCell ref="E8:F8"/>
    <mergeCell ref="G8:H8"/>
    <mergeCell ref="B7:D7"/>
    <mergeCell ref="I7:K7"/>
    <mergeCell ref="I8:K8"/>
    <mergeCell ref="G7:H7"/>
    <mergeCell ref="E6:F6"/>
    <mergeCell ref="L5:M9"/>
    <mergeCell ref="I6:K6"/>
    <mergeCell ref="I5:K5"/>
    <mergeCell ref="I3:M4"/>
    <mergeCell ref="B5:D5"/>
    <mergeCell ref="G3:G4"/>
    <mergeCell ref="I9:K9"/>
    <mergeCell ref="A20:A21"/>
    <mergeCell ref="A22:A23"/>
    <mergeCell ref="A24:A25"/>
    <mergeCell ref="A26:A27"/>
    <mergeCell ref="A28:A29"/>
    <mergeCell ref="B17:D17"/>
    <mergeCell ref="G17:H19"/>
    <mergeCell ref="A3:A4"/>
    <mergeCell ref="A15:A16"/>
    <mergeCell ref="A12:A13"/>
    <mergeCell ref="A17:A19"/>
    <mergeCell ref="E28:F28"/>
    <mergeCell ref="B28:D28"/>
    <mergeCell ref="B9:D9"/>
    <mergeCell ref="B11:D11"/>
    <mergeCell ref="E11:F11"/>
    <mergeCell ref="B3:F3"/>
    <mergeCell ref="B4:D4"/>
    <mergeCell ref="E4:F4"/>
    <mergeCell ref="B8:D8"/>
    <mergeCell ref="E9:F9"/>
    <mergeCell ref="B6:D6"/>
    <mergeCell ref="E5:F5"/>
    <mergeCell ref="B22:D22"/>
  </mergeCells>
  <printOptions horizontalCentered="1"/>
  <pageMargins left="0.27559055118110237" right="0.27559055118110237" top="0.19685039370078741" bottom="0.15748031496062992" header="0.19685039370078741" footer="0.15748031496062992"/>
  <pageSetup paperSize="9" scale="69" orientation="landscape" r:id="rId1"/>
  <headerFooter>
    <oddFooter>&amp;L&amp;"2  Nazanin,Regular"&amp;12صفحه3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90" zoomScaleNormal="90" workbookViewId="0">
      <selection activeCell="G20" sqref="G20"/>
    </sheetView>
  </sheetViews>
  <sheetFormatPr defaultRowHeight="15"/>
  <cols>
    <col min="1" max="1" width="37.375" customWidth="1"/>
    <col min="2" max="2" width="10.25" customWidth="1"/>
    <col min="5" max="5" width="15.25" customWidth="1"/>
    <col min="6" max="6" width="7.25" customWidth="1"/>
    <col min="7" max="7" width="4.75" customWidth="1"/>
  </cols>
  <sheetData>
    <row r="1" spans="1:7" s="5" customFormat="1" ht="22.5" customHeight="1" thickBot="1">
      <c r="A1" s="37"/>
      <c r="B1" s="37"/>
      <c r="C1" s="37"/>
      <c r="D1" s="38"/>
      <c r="E1" s="38"/>
      <c r="F1" s="364" t="s">
        <v>5</v>
      </c>
      <c r="G1" s="365"/>
    </row>
    <row r="2" spans="1:7" s="8" customFormat="1" ht="31.5" customHeight="1">
      <c r="A2" s="340" t="s">
        <v>1</v>
      </c>
      <c r="B2" s="340"/>
      <c r="C2" s="340"/>
      <c r="D2" s="340"/>
      <c r="E2" s="340"/>
      <c r="F2" s="340"/>
      <c r="G2" s="340"/>
    </row>
    <row r="3" spans="1:7" s="8" customFormat="1" ht="28.5" customHeight="1">
      <c r="A3" s="340" t="s">
        <v>93</v>
      </c>
      <c r="B3" s="340"/>
      <c r="C3" s="340"/>
      <c r="D3" s="340"/>
      <c r="E3" s="340"/>
      <c r="F3" s="340"/>
      <c r="G3" s="340"/>
    </row>
    <row r="4" spans="1:7" s="8" customFormat="1" ht="27.75" customHeight="1" thickBot="1">
      <c r="A4" s="368" t="s">
        <v>78</v>
      </c>
      <c r="B4" s="342"/>
      <c r="C4" s="342"/>
      <c r="D4" s="342"/>
      <c r="E4" s="342"/>
      <c r="F4" s="342"/>
      <c r="G4" s="342"/>
    </row>
    <row r="5" spans="1:7" s="1" customFormat="1" ht="0.75" customHeight="1">
      <c r="A5" s="378" t="s">
        <v>9</v>
      </c>
      <c r="B5" s="380" t="s">
        <v>8</v>
      </c>
      <c r="C5" s="380" t="s">
        <v>0</v>
      </c>
      <c r="D5" s="382"/>
      <c r="E5" s="382"/>
      <c r="F5" s="382"/>
      <c r="G5" s="383"/>
    </row>
    <row r="6" spans="1:7" s="1" customFormat="1" ht="24.75" customHeight="1" thickBot="1">
      <c r="A6" s="379"/>
      <c r="B6" s="381"/>
      <c r="C6" s="381"/>
      <c r="D6" s="384"/>
      <c r="E6" s="384"/>
      <c r="F6" s="384"/>
      <c r="G6" s="385"/>
    </row>
    <row r="7" spans="1:7" s="1" customFormat="1" ht="42" customHeight="1" thickTop="1">
      <c r="A7" s="51">
        <f>حقوق!E27</f>
        <v>19841502400.32</v>
      </c>
      <c r="B7" s="39" t="s">
        <v>43</v>
      </c>
      <c r="C7" s="372" t="s">
        <v>32</v>
      </c>
      <c r="D7" s="373"/>
      <c r="E7" s="373"/>
      <c r="F7" s="373"/>
      <c r="G7" s="374"/>
    </row>
    <row r="8" spans="1:7" s="1" customFormat="1" ht="42" customHeight="1" thickBot="1">
      <c r="A8" s="40">
        <f>'هزینه اداری'!D21</f>
        <v>5253100000</v>
      </c>
      <c r="B8" s="53" t="s">
        <v>44</v>
      </c>
      <c r="C8" s="375" t="s">
        <v>53</v>
      </c>
      <c r="D8" s="376"/>
      <c r="E8" s="376"/>
      <c r="F8" s="376"/>
      <c r="G8" s="377"/>
    </row>
    <row r="9" spans="1:7" s="1" customFormat="1" ht="42" customHeight="1" thickTop="1" thickBot="1">
      <c r="A9" s="41">
        <f>SUM(A7:A8)</f>
        <v>25094602400.32</v>
      </c>
      <c r="B9" s="52"/>
      <c r="C9" s="369" t="s">
        <v>31</v>
      </c>
      <c r="D9" s="370"/>
      <c r="E9" s="370"/>
      <c r="F9" s="370"/>
      <c r="G9" s="371"/>
    </row>
    <row r="10" spans="1:7" ht="63" customHeight="1">
      <c r="A10" s="366" t="s">
        <v>141</v>
      </c>
      <c r="B10" s="367"/>
      <c r="C10" s="367"/>
      <c r="D10" s="367"/>
      <c r="E10" s="367"/>
      <c r="F10" s="367"/>
      <c r="G10" s="367"/>
    </row>
  </sheetData>
  <mergeCells count="11">
    <mergeCell ref="F1:G1"/>
    <mergeCell ref="A10:G10"/>
    <mergeCell ref="A2:G2"/>
    <mergeCell ref="A3:G3"/>
    <mergeCell ref="A4:G4"/>
    <mergeCell ref="C9:G9"/>
    <mergeCell ref="C7:G7"/>
    <mergeCell ref="C8:G8"/>
    <mergeCell ref="A5:A6"/>
    <mergeCell ref="B5:B6"/>
    <mergeCell ref="C5:G6"/>
  </mergeCells>
  <printOptions horizontalCentered="1"/>
  <pageMargins left="0.70866141732283472" right="0.70866141732283472" top="1.2598425196850394" bottom="0.31496062992125984" header="1.4173228346456694" footer="0.23622047244094491"/>
  <pageSetup paperSize="9" orientation="landscape" r:id="rId1"/>
  <headerFooter>
    <oddFooter>&amp;L&amp;"2  Nazanin,Regular"&amp;12صفحه4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90" zoomScaleNormal="90" workbookViewId="0">
      <selection activeCell="L28" sqref="L28"/>
    </sheetView>
  </sheetViews>
  <sheetFormatPr defaultRowHeight="15"/>
  <cols>
    <col min="1" max="1" width="10.25" customWidth="1"/>
    <col min="2" max="2" width="10.125" customWidth="1"/>
    <col min="3" max="3" width="15.625" customWidth="1"/>
    <col min="4" max="4" width="13.875" customWidth="1"/>
    <col min="5" max="5" width="17.25" customWidth="1"/>
    <col min="6" max="6" width="7.375" customWidth="1"/>
    <col min="7" max="7" width="5.875" customWidth="1"/>
    <col min="8" max="8" width="12" customWidth="1"/>
    <col min="12" max="12" width="18.625" customWidth="1"/>
  </cols>
  <sheetData>
    <row r="1" spans="1:12" s="1" customFormat="1" ht="19.5" customHeight="1" thickBot="1">
      <c r="A1" s="37"/>
      <c r="B1" s="37"/>
      <c r="C1" s="37"/>
      <c r="D1" s="37"/>
      <c r="E1" s="37"/>
      <c r="F1" s="38"/>
      <c r="G1" s="364" t="s">
        <v>72</v>
      </c>
      <c r="H1" s="365"/>
    </row>
    <row r="2" spans="1:12" s="8" customFormat="1" ht="21.75" customHeight="1">
      <c r="A2" s="340" t="s">
        <v>1</v>
      </c>
      <c r="B2" s="340"/>
      <c r="C2" s="340"/>
      <c r="D2" s="340"/>
      <c r="E2" s="340"/>
      <c r="F2" s="340"/>
      <c r="G2" s="340"/>
      <c r="H2" s="340"/>
    </row>
    <row r="3" spans="1:12" s="8" customFormat="1" ht="24" customHeight="1">
      <c r="A3" s="340" t="s">
        <v>88</v>
      </c>
      <c r="B3" s="340"/>
      <c r="C3" s="340"/>
      <c r="D3" s="340"/>
      <c r="E3" s="340"/>
      <c r="F3" s="340"/>
      <c r="G3" s="340"/>
      <c r="H3" s="340"/>
    </row>
    <row r="4" spans="1:12" s="8" customFormat="1" ht="22.5" customHeight="1" thickBot="1">
      <c r="A4" s="399" t="s">
        <v>78</v>
      </c>
      <c r="B4" s="399"/>
      <c r="C4" s="399"/>
      <c r="D4" s="399"/>
      <c r="E4" s="399"/>
      <c r="F4" s="399"/>
      <c r="G4" s="399"/>
      <c r="H4" s="399"/>
    </row>
    <row r="5" spans="1:12" s="12" customFormat="1" ht="20.25" customHeight="1">
      <c r="A5" s="400" t="s">
        <v>81</v>
      </c>
      <c r="B5" s="401"/>
      <c r="C5" s="401"/>
      <c r="D5" s="401"/>
      <c r="E5" s="401" t="s">
        <v>80</v>
      </c>
      <c r="F5" s="401" t="s">
        <v>0</v>
      </c>
      <c r="G5" s="401"/>
      <c r="H5" s="404"/>
    </row>
    <row r="6" spans="1:12" s="12" customFormat="1" ht="11.25" customHeight="1" thickBot="1">
      <c r="A6" s="402"/>
      <c r="B6" s="403"/>
      <c r="C6" s="403"/>
      <c r="D6" s="403"/>
      <c r="E6" s="403"/>
      <c r="F6" s="403"/>
      <c r="G6" s="403"/>
      <c r="H6" s="405"/>
    </row>
    <row r="7" spans="1:12" s="1" customFormat="1" ht="15.75" customHeight="1">
      <c r="A7" s="88" t="s">
        <v>22</v>
      </c>
      <c r="B7" s="89" t="s">
        <v>19</v>
      </c>
      <c r="C7" s="412" t="s">
        <v>14</v>
      </c>
      <c r="D7" s="413"/>
      <c r="E7" s="392">
        <f>A8*B8*C8</f>
        <v>10085191584</v>
      </c>
      <c r="F7" s="406" t="s">
        <v>118</v>
      </c>
      <c r="G7" s="407"/>
      <c r="H7" s="408"/>
    </row>
    <row r="8" spans="1:12" s="1" customFormat="1" ht="27.75" customHeight="1" thickBot="1">
      <c r="A8" s="152">
        <v>52</v>
      </c>
      <c r="B8" s="153">
        <v>12</v>
      </c>
      <c r="C8" s="414">
        <v>16162166</v>
      </c>
      <c r="D8" s="415"/>
      <c r="E8" s="393"/>
      <c r="F8" s="409"/>
      <c r="G8" s="410"/>
      <c r="H8" s="411"/>
    </row>
    <row r="9" spans="1:12" s="1" customFormat="1" ht="15.75" customHeight="1">
      <c r="A9" s="154" t="s">
        <v>22</v>
      </c>
      <c r="B9" s="145" t="s">
        <v>19</v>
      </c>
      <c r="C9" s="145" t="s">
        <v>23</v>
      </c>
      <c r="D9" s="155" t="s">
        <v>14</v>
      </c>
      <c r="E9" s="392">
        <f>A10*B10*C10*D10</f>
        <v>2957510400</v>
      </c>
      <c r="F9" s="386" t="s">
        <v>36</v>
      </c>
      <c r="G9" s="387"/>
      <c r="H9" s="388"/>
    </row>
    <row r="10" spans="1:12" s="1" customFormat="1" ht="17.25" customHeight="1" thickBot="1">
      <c r="A10" s="156">
        <v>52</v>
      </c>
      <c r="B10" s="153">
        <v>12</v>
      </c>
      <c r="C10" s="157">
        <v>50</v>
      </c>
      <c r="D10" s="158">
        <v>94792</v>
      </c>
      <c r="E10" s="393"/>
      <c r="F10" s="389"/>
      <c r="G10" s="390"/>
      <c r="H10" s="391"/>
    </row>
    <row r="11" spans="1:12" s="1" customFormat="1" ht="13.5" customHeight="1">
      <c r="A11" s="154" t="s">
        <v>22</v>
      </c>
      <c r="B11" s="145" t="s">
        <v>19</v>
      </c>
      <c r="C11" s="145" t="s">
        <v>14</v>
      </c>
      <c r="D11" s="155" t="s">
        <v>24</v>
      </c>
      <c r="E11" s="398">
        <f>A12*B12*C12*D12</f>
        <v>2608540396.8000002</v>
      </c>
      <c r="F11" s="386" t="s">
        <v>54</v>
      </c>
      <c r="G11" s="387"/>
      <c r="H11" s="388"/>
    </row>
    <row r="12" spans="1:12" s="1" customFormat="1" ht="20.25" customHeight="1" thickBot="1">
      <c r="A12" s="159">
        <v>52</v>
      </c>
      <c r="B12" s="160">
        <v>12</v>
      </c>
      <c r="C12" s="160">
        <f>(C10*D10)+C8</f>
        <v>20901766</v>
      </c>
      <c r="D12" s="161">
        <v>0.2</v>
      </c>
      <c r="E12" s="393"/>
      <c r="F12" s="389"/>
      <c r="G12" s="390"/>
      <c r="H12" s="391"/>
      <c r="L12" s="61"/>
    </row>
    <row r="13" spans="1:12" s="1" customFormat="1" ht="15" customHeight="1">
      <c r="A13" s="154" t="s">
        <v>22</v>
      </c>
      <c r="B13" s="145" t="s">
        <v>19</v>
      </c>
      <c r="C13" s="145" t="s">
        <v>14</v>
      </c>
      <c r="D13" s="155" t="s">
        <v>24</v>
      </c>
      <c r="E13" s="398">
        <f>A14*B14*C14*D14</f>
        <v>391281059.51999998</v>
      </c>
      <c r="F13" s="386" t="s">
        <v>119</v>
      </c>
      <c r="G13" s="387"/>
      <c r="H13" s="388"/>
    </row>
    <row r="14" spans="1:12" s="1" customFormat="1" ht="18.75" customHeight="1" thickBot="1">
      <c r="A14" s="159">
        <v>52</v>
      </c>
      <c r="B14" s="160">
        <v>12</v>
      </c>
      <c r="C14" s="160">
        <f>(C10*D10)+C8</f>
        <v>20901766</v>
      </c>
      <c r="D14" s="161">
        <v>0.03</v>
      </c>
      <c r="E14" s="393"/>
      <c r="F14" s="389"/>
      <c r="G14" s="390"/>
      <c r="H14" s="391"/>
    </row>
    <row r="15" spans="1:12" s="1" customFormat="1" ht="13.5" customHeight="1">
      <c r="A15" s="162" t="s">
        <v>22</v>
      </c>
      <c r="B15" s="163" t="s">
        <v>19</v>
      </c>
      <c r="C15" s="419" t="s">
        <v>14</v>
      </c>
      <c r="D15" s="420"/>
      <c r="E15" s="398">
        <f>A16*B16*C16</f>
        <v>686400000</v>
      </c>
      <c r="F15" s="386" t="s">
        <v>120</v>
      </c>
      <c r="G15" s="387"/>
      <c r="H15" s="388"/>
    </row>
    <row r="16" spans="1:12" s="1" customFormat="1" ht="17.25" customHeight="1" thickBot="1">
      <c r="A16" s="152">
        <v>52</v>
      </c>
      <c r="B16" s="153">
        <v>12</v>
      </c>
      <c r="C16" s="414">
        <v>1100000</v>
      </c>
      <c r="D16" s="415"/>
      <c r="E16" s="393"/>
      <c r="F16" s="389"/>
      <c r="G16" s="390"/>
      <c r="H16" s="391"/>
    </row>
    <row r="17" spans="1:8" s="1" customFormat="1" ht="13.5" customHeight="1">
      <c r="A17" s="154" t="s">
        <v>22</v>
      </c>
      <c r="B17" s="145" t="s">
        <v>19</v>
      </c>
      <c r="C17" s="145" t="s">
        <v>18</v>
      </c>
      <c r="D17" s="155" t="s">
        <v>14</v>
      </c>
      <c r="E17" s="398">
        <f>A18*B18*C18*D18</f>
        <v>51600000</v>
      </c>
      <c r="F17" s="386" t="s">
        <v>58</v>
      </c>
      <c r="G17" s="387"/>
      <c r="H17" s="388"/>
    </row>
    <row r="18" spans="1:8" s="1" customFormat="1" ht="15.75" customHeight="1" thickBot="1">
      <c r="A18" s="156">
        <v>10</v>
      </c>
      <c r="B18" s="160">
        <v>12</v>
      </c>
      <c r="C18" s="164">
        <v>1</v>
      </c>
      <c r="D18" s="158">
        <v>430000</v>
      </c>
      <c r="E18" s="393"/>
      <c r="F18" s="389"/>
      <c r="G18" s="390"/>
      <c r="H18" s="391"/>
    </row>
    <row r="19" spans="1:8" s="1" customFormat="1" ht="12.75" customHeight="1">
      <c r="A19" s="154" t="s">
        <v>22</v>
      </c>
      <c r="B19" s="416" t="s">
        <v>14</v>
      </c>
      <c r="C19" s="417"/>
      <c r="D19" s="418"/>
      <c r="E19" s="398">
        <f>A20*B20</f>
        <v>1266978960</v>
      </c>
      <c r="F19" s="386" t="s">
        <v>55</v>
      </c>
      <c r="G19" s="387"/>
      <c r="H19" s="388"/>
    </row>
    <row r="20" spans="1:8" s="1" customFormat="1" ht="19.5" customHeight="1" thickBot="1">
      <c r="A20" s="159">
        <v>52</v>
      </c>
      <c r="B20" s="396">
        <v>24364980</v>
      </c>
      <c r="C20" s="396"/>
      <c r="D20" s="397"/>
      <c r="E20" s="393"/>
      <c r="F20" s="389"/>
      <c r="G20" s="390"/>
      <c r="H20" s="391"/>
    </row>
    <row r="21" spans="1:8" s="1" customFormat="1" ht="13.5" customHeight="1">
      <c r="A21" s="154" t="s">
        <v>22</v>
      </c>
      <c r="B21" s="416" t="s">
        <v>14</v>
      </c>
      <c r="C21" s="417"/>
      <c r="D21" s="418"/>
      <c r="E21" s="392">
        <f>A22*B22</f>
        <v>676000000</v>
      </c>
      <c r="F21" s="386" t="s">
        <v>56</v>
      </c>
      <c r="G21" s="387"/>
      <c r="H21" s="388"/>
    </row>
    <row r="22" spans="1:8" s="1" customFormat="1" ht="18.75" customHeight="1" thickBot="1">
      <c r="A22" s="159">
        <v>52</v>
      </c>
      <c r="B22" s="396">
        <v>13000000</v>
      </c>
      <c r="C22" s="396"/>
      <c r="D22" s="397"/>
      <c r="E22" s="393"/>
      <c r="F22" s="389"/>
      <c r="G22" s="390"/>
      <c r="H22" s="391"/>
    </row>
    <row r="23" spans="1:8" s="1" customFormat="1" ht="13.5" customHeight="1">
      <c r="A23" s="154" t="s">
        <v>22</v>
      </c>
      <c r="B23" s="416" t="s">
        <v>14</v>
      </c>
      <c r="C23" s="417"/>
      <c r="D23" s="418"/>
      <c r="E23" s="398">
        <f>A24*B24</f>
        <v>338000000</v>
      </c>
      <c r="F23" s="386" t="s">
        <v>57</v>
      </c>
      <c r="G23" s="387"/>
      <c r="H23" s="388"/>
    </row>
    <row r="24" spans="1:8" s="1" customFormat="1" ht="14.25" customHeight="1" thickBot="1">
      <c r="A24" s="159">
        <v>52</v>
      </c>
      <c r="B24" s="396">
        <v>6500000</v>
      </c>
      <c r="C24" s="396"/>
      <c r="D24" s="397"/>
      <c r="E24" s="393"/>
      <c r="F24" s="389"/>
      <c r="G24" s="390"/>
      <c r="H24" s="391"/>
    </row>
    <row r="25" spans="1:8" s="1" customFormat="1" ht="14.25" customHeight="1">
      <c r="A25" s="154" t="s">
        <v>22</v>
      </c>
      <c r="B25" s="430" t="s">
        <v>14</v>
      </c>
      <c r="C25" s="431"/>
      <c r="D25" s="432"/>
      <c r="E25" s="398">
        <f>A26*B26</f>
        <v>780000000</v>
      </c>
      <c r="F25" s="386" t="s">
        <v>128</v>
      </c>
      <c r="G25" s="387"/>
      <c r="H25" s="388"/>
    </row>
    <row r="26" spans="1:8" s="1" customFormat="1" ht="18" customHeight="1" thickBot="1">
      <c r="A26" s="156">
        <v>52</v>
      </c>
      <c r="B26" s="428">
        <v>15000000</v>
      </c>
      <c r="C26" s="428"/>
      <c r="D26" s="429"/>
      <c r="E26" s="392"/>
      <c r="F26" s="433"/>
      <c r="G26" s="311"/>
      <c r="H26" s="312"/>
    </row>
    <row r="27" spans="1:8" s="1" customFormat="1" ht="24.75" customHeight="1" thickBot="1">
      <c r="A27" s="394"/>
      <c r="B27" s="395"/>
      <c r="C27" s="395"/>
      <c r="D27" s="395"/>
      <c r="E27" s="198">
        <f>SUM(E7:E26)</f>
        <v>19841502400.32</v>
      </c>
      <c r="F27" s="425" t="s">
        <v>31</v>
      </c>
      <c r="G27" s="425"/>
      <c r="H27" s="426"/>
    </row>
    <row r="28" spans="1:8" ht="85.5" customHeight="1">
      <c r="A28" s="343" t="s">
        <v>180</v>
      </c>
      <c r="B28" s="427"/>
      <c r="C28" s="427"/>
      <c r="D28" s="427"/>
      <c r="E28" s="427"/>
      <c r="F28" s="427"/>
      <c r="G28" s="427"/>
      <c r="H28" s="427"/>
    </row>
    <row r="29" spans="1:8" ht="26.25" customHeight="1">
      <c r="A29" s="423" t="s">
        <v>181</v>
      </c>
      <c r="B29" s="424"/>
      <c r="C29" s="424"/>
      <c r="D29" s="424"/>
      <c r="E29" s="424"/>
      <c r="F29" s="424"/>
      <c r="G29" s="424"/>
      <c r="H29" s="424"/>
    </row>
    <row r="30" spans="1:8">
      <c r="A30" s="421"/>
      <c r="B30" s="422"/>
      <c r="C30" s="422"/>
      <c r="D30" s="422"/>
      <c r="E30" s="422"/>
      <c r="F30" s="422"/>
      <c r="G30" s="422"/>
      <c r="H30" s="422"/>
    </row>
    <row r="31" spans="1:8">
      <c r="H31" s="26"/>
    </row>
    <row r="32" spans="1:8">
      <c r="E32" s="28"/>
    </row>
  </sheetData>
  <mergeCells count="44">
    <mergeCell ref="A30:H30"/>
    <mergeCell ref="A29:H29"/>
    <mergeCell ref="F27:H27"/>
    <mergeCell ref="B22:D22"/>
    <mergeCell ref="B23:D23"/>
    <mergeCell ref="B24:D24"/>
    <mergeCell ref="A28:H28"/>
    <mergeCell ref="E23:E24"/>
    <mergeCell ref="F23:H24"/>
    <mergeCell ref="B26:D26"/>
    <mergeCell ref="B25:D25"/>
    <mergeCell ref="E25:E26"/>
    <mergeCell ref="F25:H26"/>
    <mergeCell ref="F21:H22"/>
    <mergeCell ref="B21:D21"/>
    <mergeCell ref="E21:E22"/>
    <mergeCell ref="B19:D19"/>
    <mergeCell ref="C15:D15"/>
    <mergeCell ref="C16:D16"/>
    <mergeCell ref="F17:H18"/>
    <mergeCell ref="G1:H1"/>
    <mergeCell ref="E7:E8"/>
    <mergeCell ref="A2:H2"/>
    <mergeCell ref="A3:H3"/>
    <mergeCell ref="A4:H4"/>
    <mergeCell ref="A5:D6"/>
    <mergeCell ref="F5:H6"/>
    <mergeCell ref="E5:E6"/>
    <mergeCell ref="F7:H8"/>
    <mergeCell ref="C7:D7"/>
    <mergeCell ref="C8:D8"/>
    <mergeCell ref="F9:H10"/>
    <mergeCell ref="E9:E10"/>
    <mergeCell ref="A27:D27"/>
    <mergeCell ref="B20:D20"/>
    <mergeCell ref="F11:H12"/>
    <mergeCell ref="F19:H20"/>
    <mergeCell ref="E19:E20"/>
    <mergeCell ref="E11:E12"/>
    <mergeCell ref="E13:E14"/>
    <mergeCell ref="F13:H14"/>
    <mergeCell ref="E15:E16"/>
    <mergeCell ref="F15:H16"/>
    <mergeCell ref="E17:E18"/>
  </mergeCells>
  <printOptions horizontalCentered="1"/>
  <pageMargins left="0" right="0" top="0" bottom="0" header="0" footer="0.23622047244094491"/>
  <pageSetup paperSize="9" scale="92" orientation="landscape" horizontalDpi="300" verticalDpi="300" r:id="rId1"/>
  <headerFooter scaleWithDoc="0">
    <oddFooter>&amp;L&amp;"2  Nazanin,Regular"&amp;12صفحه5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4" zoomScale="90" zoomScaleNormal="90" workbookViewId="0">
      <selection activeCell="X7" sqref="X7"/>
    </sheetView>
  </sheetViews>
  <sheetFormatPr defaultRowHeight="15"/>
  <cols>
    <col min="1" max="1" width="14.625" style="26" customWidth="1"/>
    <col min="2" max="2" width="6.75" style="9" customWidth="1"/>
    <col min="3" max="3" width="12.125" style="9" customWidth="1"/>
    <col min="4" max="4" width="18.125" style="9" customWidth="1"/>
    <col min="5" max="5" width="7.375" customWidth="1"/>
    <col min="6" max="6" width="4.375" customWidth="1"/>
    <col min="7" max="7" width="16.625" customWidth="1"/>
    <col min="8" max="8" width="13.125" customWidth="1"/>
    <col min="9" max="9" width="22.875" customWidth="1"/>
  </cols>
  <sheetData>
    <row r="1" spans="1:9" s="5" customFormat="1" ht="19.5" customHeight="1" thickBot="1">
      <c r="A1" s="42"/>
      <c r="B1" s="43"/>
      <c r="C1" s="43"/>
      <c r="D1" s="43"/>
      <c r="E1" s="44">
        <v>1</v>
      </c>
      <c r="F1" s="55"/>
      <c r="G1" s="55"/>
      <c r="H1" s="58" t="s">
        <v>73</v>
      </c>
    </row>
    <row r="2" spans="1:9" s="8" customFormat="1" ht="27.75" customHeight="1">
      <c r="A2" s="340" t="s">
        <v>1</v>
      </c>
      <c r="B2" s="340"/>
      <c r="C2" s="340"/>
      <c r="D2" s="340"/>
      <c r="E2" s="340"/>
      <c r="F2" s="340"/>
      <c r="G2" s="340"/>
      <c r="H2" s="340"/>
    </row>
    <row r="3" spans="1:9" s="8" customFormat="1" ht="23.25" customHeight="1">
      <c r="A3" s="340" t="s">
        <v>129</v>
      </c>
      <c r="B3" s="340"/>
      <c r="C3" s="340"/>
      <c r="D3" s="340"/>
      <c r="E3" s="340"/>
      <c r="F3" s="340"/>
      <c r="G3" s="340"/>
      <c r="H3" s="340"/>
    </row>
    <row r="4" spans="1:9" s="8" customFormat="1" ht="21.75" customHeight="1" thickBot="1">
      <c r="A4" s="399" t="s">
        <v>78</v>
      </c>
      <c r="B4" s="399"/>
      <c r="C4" s="399"/>
      <c r="D4" s="399"/>
      <c r="E4" s="399"/>
      <c r="F4" s="399"/>
      <c r="G4" s="399"/>
      <c r="H4" s="399"/>
    </row>
    <row r="5" spans="1:9" s="12" customFormat="1" ht="20.25" customHeight="1">
      <c r="A5" s="442" t="s">
        <v>113</v>
      </c>
      <c r="B5" s="448" t="s">
        <v>51</v>
      </c>
      <c r="C5" s="448"/>
      <c r="D5" s="448" t="s">
        <v>80</v>
      </c>
      <c r="E5" s="401" t="s">
        <v>0</v>
      </c>
      <c r="F5" s="401"/>
      <c r="G5" s="401"/>
      <c r="H5" s="404"/>
    </row>
    <row r="6" spans="1:9" s="1" customFormat="1" ht="16.5" customHeight="1" thickBot="1">
      <c r="A6" s="443"/>
      <c r="B6" s="182" t="s">
        <v>19</v>
      </c>
      <c r="C6" s="182" t="s">
        <v>14</v>
      </c>
      <c r="D6" s="449"/>
      <c r="E6" s="403"/>
      <c r="F6" s="403"/>
      <c r="G6" s="403"/>
      <c r="H6" s="405"/>
    </row>
    <row r="7" spans="1:9" s="1" customFormat="1" ht="29.25" customHeight="1">
      <c r="A7" s="199"/>
      <c r="B7" s="200">
        <v>12</v>
      </c>
      <c r="C7" s="90">
        <v>2000000</v>
      </c>
      <c r="D7" s="201">
        <v>24000000</v>
      </c>
      <c r="E7" s="444" t="s">
        <v>166</v>
      </c>
      <c r="F7" s="444"/>
      <c r="G7" s="444"/>
      <c r="H7" s="445"/>
    </row>
    <row r="8" spans="1:9" s="1" customFormat="1" ht="30" customHeight="1">
      <c r="A8" s="146"/>
      <c r="B8" s="147">
        <v>12</v>
      </c>
      <c r="C8" s="148">
        <v>16500000</v>
      </c>
      <c r="D8" s="149">
        <f>C8*B8</f>
        <v>198000000</v>
      </c>
      <c r="E8" s="446" t="s">
        <v>167</v>
      </c>
      <c r="F8" s="446"/>
      <c r="G8" s="446"/>
      <c r="H8" s="447"/>
      <c r="I8" s="15"/>
    </row>
    <row r="9" spans="1:9" s="1" customFormat="1" ht="30" customHeight="1">
      <c r="A9" s="146"/>
      <c r="B9" s="150">
        <v>12</v>
      </c>
      <c r="C9" s="151">
        <v>4400000</v>
      </c>
      <c r="D9" s="148">
        <f>C9*B9</f>
        <v>52800000</v>
      </c>
      <c r="E9" s="434" t="s">
        <v>168</v>
      </c>
      <c r="F9" s="434"/>
      <c r="G9" s="434"/>
      <c r="H9" s="435"/>
    </row>
    <row r="10" spans="1:9" s="1" customFormat="1" ht="30" customHeight="1">
      <c r="A10" s="146"/>
      <c r="B10" s="150">
        <v>12</v>
      </c>
      <c r="C10" s="151">
        <v>8800000</v>
      </c>
      <c r="D10" s="148">
        <f>C10*B10</f>
        <v>105600000</v>
      </c>
      <c r="E10" s="434" t="s">
        <v>169</v>
      </c>
      <c r="F10" s="434"/>
      <c r="G10" s="434"/>
      <c r="H10" s="435"/>
    </row>
    <row r="11" spans="1:9" s="1" customFormat="1" ht="29.25" customHeight="1">
      <c r="A11" s="146"/>
      <c r="B11" s="150">
        <v>12</v>
      </c>
      <c r="C11" s="151">
        <v>83125000</v>
      </c>
      <c r="D11" s="148">
        <f t="shared" ref="D11:D20" si="0">B11*C11</f>
        <v>997500000</v>
      </c>
      <c r="E11" s="434" t="s">
        <v>170</v>
      </c>
      <c r="F11" s="434"/>
      <c r="G11" s="434"/>
      <c r="H11" s="435"/>
    </row>
    <row r="12" spans="1:9" s="1" customFormat="1" ht="28.5" customHeight="1">
      <c r="A12" s="146"/>
      <c r="B12" s="150">
        <v>12</v>
      </c>
      <c r="C12" s="151">
        <v>36666666</v>
      </c>
      <c r="D12" s="148">
        <v>440000000</v>
      </c>
      <c r="E12" s="434" t="s">
        <v>171</v>
      </c>
      <c r="F12" s="434"/>
      <c r="G12" s="434"/>
      <c r="H12" s="435"/>
    </row>
    <row r="13" spans="1:9" s="1" customFormat="1" ht="29.25" customHeight="1">
      <c r="A13" s="146"/>
      <c r="B13" s="150">
        <v>12</v>
      </c>
      <c r="C13" s="151">
        <v>28600000</v>
      </c>
      <c r="D13" s="148">
        <f t="shared" si="0"/>
        <v>343200000</v>
      </c>
      <c r="E13" s="434" t="s">
        <v>172</v>
      </c>
      <c r="F13" s="434"/>
      <c r="G13" s="434"/>
      <c r="H13" s="435"/>
    </row>
    <row r="14" spans="1:9" s="1" customFormat="1" ht="27.75" customHeight="1">
      <c r="A14" s="146"/>
      <c r="B14" s="150">
        <v>12</v>
      </c>
      <c r="C14" s="151">
        <v>83333333</v>
      </c>
      <c r="D14" s="148">
        <v>1000000000</v>
      </c>
      <c r="E14" s="434" t="s">
        <v>173</v>
      </c>
      <c r="F14" s="434"/>
      <c r="G14" s="434"/>
      <c r="H14" s="435"/>
    </row>
    <row r="15" spans="1:9" s="1" customFormat="1" ht="32.25" customHeight="1">
      <c r="A15" s="146"/>
      <c r="B15" s="150">
        <v>12</v>
      </c>
      <c r="C15" s="151">
        <v>11000000</v>
      </c>
      <c r="D15" s="148">
        <f t="shared" si="0"/>
        <v>132000000</v>
      </c>
      <c r="E15" s="434" t="s">
        <v>174</v>
      </c>
      <c r="F15" s="434"/>
      <c r="G15" s="434"/>
      <c r="H15" s="435"/>
    </row>
    <row r="16" spans="1:9" s="1" customFormat="1" ht="24.75" customHeight="1">
      <c r="A16" s="146"/>
      <c r="B16" s="150">
        <v>12</v>
      </c>
      <c r="C16" s="151">
        <v>29166666</v>
      </c>
      <c r="D16" s="148">
        <v>350000000</v>
      </c>
      <c r="E16" s="434" t="s">
        <v>175</v>
      </c>
      <c r="F16" s="434"/>
      <c r="G16" s="434"/>
      <c r="H16" s="435"/>
    </row>
    <row r="17" spans="1:8" s="1" customFormat="1" ht="23.25" customHeight="1">
      <c r="A17" s="146"/>
      <c r="B17" s="150">
        <v>12</v>
      </c>
      <c r="C17" s="151">
        <v>54166666</v>
      </c>
      <c r="D17" s="148">
        <v>650000000</v>
      </c>
      <c r="E17" s="434" t="s">
        <v>176</v>
      </c>
      <c r="F17" s="434"/>
      <c r="G17" s="434"/>
      <c r="H17" s="435"/>
    </row>
    <row r="18" spans="1:8" s="1" customFormat="1" ht="30" customHeight="1">
      <c r="A18" s="146"/>
      <c r="B18" s="150">
        <v>12</v>
      </c>
      <c r="C18" s="151">
        <v>10000000</v>
      </c>
      <c r="D18" s="148">
        <f t="shared" si="0"/>
        <v>120000000</v>
      </c>
      <c r="E18" s="434" t="s">
        <v>177</v>
      </c>
      <c r="F18" s="434"/>
      <c r="G18" s="434"/>
      <c r="H18" s="435"/>
    </row>
    <row r="19" spans="1:8" s="1" customFormat="1" ht="27.75" customHeight="1">
      <c r="A19" s="146"/>
      <c r="B19" s="150">
        <v>12</v>
      </c>
      <c r="C19" s="151">
        <v>50000000</v>
      </c>
      <c r="D19" s="148">
        <f t="shared" si="0"/>
        <v>600000000</v>
      </c>
      <c r="E19" s="434" t="s">
        <v>74</v>
      </c>
      <c r="F19" s="434"/>
      <c r="G19" s="434"/>
      <c r="H19" s="435"/>
    </row>
    <row r="20" spans="1:8" s="1" customFormat="1" ht="27" customHeight="1" thickBot="1">
      <c r="A20" s="202"/>
      <c r="B20" s="203">
        <v>12</v>
      </c>
      <c r="C20" s="204">
        <v>20000000</v>
      </c>
      <c r="D20" s="205">
        <f t="shared" si="0"/>
        <v>240000000</v>
      </c>
      <c r="E20" s="440" t="s">
        <v>178</v>
      </c>
      <c r="F20" s="440"/>
      <c r="G20" s="440"/>
      <c r="H20" s="441"/>
    </row>
    <row r="21" spans="1:8" s="1" customFormat="1" ht="27" customHeight="1" thickBot="1">
      <c r="A21" s="206"/>
      <c r="B21" s="436"/>
      <c r="C21" s="436"/>
      <c r="D21" s="207">
        <f>SUM(D7:D20)</f>
        <v>5253100000</v>
      </c>
      <c r="E21" s="438" t="s">
        <v>2</v>
      </c>
      <c r="F21" s="438"/>
      <c r="G21" s="438"/>
      <c r="H21" s="439"/>
    </row>
    <row r="22" spans="1:8" ht="132.75" customHeight="1">
      <c r="A22" s="344" t="s">
        <v>142</v>
      </c>
      <c r="B22" s="344"/>
      <c r="C22" s="344"/>
      <c r="D22" s="344"/>
      <c r="E22" s="344"/>
      <c r="F22" s="344"/>
      <c r="G22" s="344"/>
      <c r="H22" s="344"/>
    </row>
    <row r="23" spans="1:8" ht="41.25" customHeight="1">
      <c r="A23" s="437" t="s">
        <v>116</v>
      </c>
      <c r="B23" s="437"/>
      <c r="C23" s="437"/>
      <c r="D23" s="437"/>
      <c r="E23" s="437"/>
      <c r="F23" s="437"/>
      <c r="G23" s="437"/>
      <c r="H23" s="437"/>
    </row>
  </sheetData>
  <mergeCells count="25">
    <mergeCell ref="A2:H2"/>
    <mergeCell ref="A4:H4"/>
    <mergeCell ref="A3:H3"/>
    <mergeCell ref="A5:A6"/>
    <mergeCell ref="E12:H12"/>
    <mergeCell ref="E7:H7"/>
    <mergeCell ref="E8:H8"/>
    <mergeCell ref="E10:H10"/>
    <mergeCell ref="E11:H11"/>
    <mergeCell ref="E5:H6"/>
    <mergeCell ref="B5:C5"/>
    <mergeCell ref="D5:D6"/>
    <mergeCell ref="E9:H9"/>
    <mergeCell ref="A23:H23"/>
    <mergeCell ref="E17:H17"/>
    <mergeCell ref="E21:H21"/>
    <mergeCell ref="E20:H20"/>
    <mergeCell ref="E16:H16"/>
    <mergeCell ref="E18:H18"/>
    <mergeCell ref="E19:H19"/>
    <mergeCell ref="E15:H15"/>
    <mergeCell ref="E13:H13"/>
    <mergeCell ref="E14:H14"/>
    <mergeCell ref="B21:C21"/>
    <mergeCell ref="A22:H22"/>
  </mergeCells>
  <printOptions horizontalCentered="1"/>
  <pageMargins left="0" right="0" top="0" bottom="0" header="0" footer="0"/>
  <pageSetup paperSize="9" scale="80" orientation="landscape" horizontalDpi="300" verticalDpi="300" r:id="rId1"/>
  <headerFooter>
    <oddFooter>&amp;L&amp;"2  Nazanin,Regular"&amp;12صفحه6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70" zoomScaleNormal="70" workbookViewId="0">
      <selection activeCell="M38" sqref="M38"/>
    </sheetView>
  </sheetViews>
  <sheetFormatPr defaultRowHeight="15"/>
  <cols>
    <col min="1" max="1" width="19.875" style="26" customWidth="1"/>
    <col min="2" max="2" width="5.875" style="10" customWidth="1"/>
    <col min="3" max="3" width="7.875" style="10" customWidth="1"/>
    <col min="4" max="4" width="11.375" style="10" customWidth="1"/>
    <col min="5" max="5" width="20.625" style="10" customWidth="1"/>
    <col min="6" max="6" width="22" style="10" customWidth="1"/>
    <col min="7" max="7" width="23.25" customWidth="1"/>
    <col min="8" max="8" width="14.875" customWidth="1"/>
    <col min="9" max="9" width="7.75" customWidth="1"/>
    <col min="10" max="10" width="19" customWidth="1"/>
    <col min="11" max="11" width="26.875" customWidth="1"/>
    <col min="13" max="13" width="10.875" bestFit="1" customWidth="1"/>
  </cols>
  <sheetData>
    <row r="1" spans="1:11" s="4" customFormat="1" ht="24" customHeight="1" thickBot="1">
      <c r="A1" s="42"/>
      <c r="B1" s="45"/>
      <c r="C1" s="45"/>
      <c r="D1" s="45"/>
      <c r="E1" s="45"/>
      <c r="F1" s="45"/>
      <c r="G1" s="37"/>
      <c r="H1" s="38"/>
      <c r="I1" s="38"/>
      <c r="J1" s="38"/>
      <c r="K1" s="56" t="s">
        <v>45</v>
      </c>
    </row>
    <row r="2" spans="1:11" s="8" customFormat="1" ht="27.75" customHeight="1">
      <c r="A2" s="340" t="s">
        <v>1</v>
      </c>
      <c r="B2" s="340"/>
      <c r="C2" s="340"/>
      <c r="D2" s="340"/>
      <c r="E2" s="340"/>
      <c r="F2" s="340"/>
      <c r="G2" s="340"/>
      <c r="H2" s="340"/>
      <c r="I2" s="340"/>
      <c r="J2" s="340"/>
      <c r="K2" s="340"/>
    </row>
    <row r="3" spans="1:11" s="8" customFormat="1" ht="25.5" customHeight="1">
      <c r="A3" s="340" t="s">
        <v>4</v>
      </c>
      <c r="B3" s="340"/>
      <c r="C3" s="340"/>
      <c r="D3" s="340"/>
      <c r="E3" s="340"/>
      <c r="F3" s="340"/>
      <c r="G3" s="340"/>
      <c r="H3" s="340"/>
      <c r="I3" s="340"/>
      <c r="J3" s="340"/>
      <c r="K3" s="340"/>
    </row>
    <row r="4" spans="1:11" s="8" customFormat="1" ht="25.5" customHeight="1" thickBot="1">
      <c r="A4" s="342" t="s">
        <v>78</v>
      </c>
      <c r="B4" s="399"/>
      <c r="C4" s="399"/>
      <c r="D4" s="399"/>
      <c r="E4" s="399"/>
      <c r="F4" s="399"/>
      <c r="G4" s="399"/>
      <c r="H4" s="399"/>
      <c r="I4" s="399"/>
      <c r="J4" s="399"/>
      <c r="K4" s="399"/>
    </row>
    <row r="5" spans="1:11" s="12" customFormat="1" ht="19.5" customHeight="1">
      <c r="A5" s="461" t="s">
        <v>113</v>
      </c>
      <c r="B5" s="479" t="s">
        <v>51</v>
      </c>
      <c r="C5" s="480"/>
      <c r="D5" s="480"/>
      <c r="E5" s="480"/>
      <c r="F5" s="480"/>
      <c r="G5" s="481" t="s">
        <v>80</v>
      </c>
      <c r="H5" s="475" t="s">
        <v>0</v>
      </c>
      <c r="I5" s="475"/>
      <c r="J5" s="475"/>
      <c r="K5" s="476"/>
    </row>
    <row r="6" spans="1:11" s="1" customFormat="1" ht="26.25" customHeight="1" thickBot="1">
      <c r="A6" s="462"/>
      <c r="B6" s="181" t="s">
        <v>35</v>
      </c>
      <c r="C6" s="182" t="s">
        <v>39</v>
      </c>
      <c r="D6" s="183" t="s">
        <v>19</v>
      </c>
      <c r="E6" s="403" t="s">
        <v>14</v>
      </c>
      <c r="F6" s="403"/>
      <c r="G6" s="482"/>
      <c r="H6" s="477"/>
      <c r="I6" s="477"/>
      <c r="J6" s="477"/>
      <c r="K6" s="478"/>
    </row>
    <row r="7" spans="1:11" s="1" customFormat="1" ht="17.25" customHeight="1">
      <c r="A7" s="463"/>
      <c r="B7" s="484" t="s">
        <v>22</v>
      </c>
      <c r="C7" s="485"/>
      <c r="D7" s="180" t="s">
        <v>19</v>
      </c>
      <c r="E7" s="485" t="s">
        <v>14</v>
      </c>
      <c r="F7" s="485"/>
      <c r="G7" s="468">
        <f>B8*D8*E8</f>
        <v>396000000</v>
      </c>
      <c r="H7" s="496" t="s">
        <v>34</v>
      </c>
      <c r="I7" s="496"/>
      <c r="J7" s="496"/>
      <c r="K7" s="497"/>
    </row>
    <row r="8" spans="1:11" s="1" customFormat="1" ht="20.25" customHeight="1">
      <c r="A8" s="464"/>
      <c r="B8" s="486">
        <v>3</v>
      </c>
      <c r="C8" s="473"/>
      <c r="D8" s="121">
        <v>12</v>
      </c>
      <c r="E8" s="473">
        <v>11000000</v>
      </c>
      <c r="F8" s="473"/>
      <c r="G8" s="469"/>
      <c r="H8" s="307"/>
      <c r="I8" s="307"/>
      <c r="J8" s="307"/>
      <c r="K8" s="308"/>
    </row>
    <row r="9" spans="1:11" s="1" customFormat="1" ht="15.75" customHeight="1">
      <c r="A9" s="465"/>
      <c r="B9" s="487" t="s">
        <v>19</v>
      </c>
      <c r="C9" s="488"/>
      <c r="D9" s="488" t="s">
        <v>14</v>
      </c>
      <c r="E9" s="488"/>
      <c r="F9" s="488"/>
      <c r="G9" s="472">
        <f>B10*D10</f>
        <v>600000000</v>
      </c>
      <c r="H9" s="307" t="s">
        <v>147</v>
      </c>
      <c r="I9" s="307"/>
      <c r="J9" s="307"/>
      <c r="K9" s="308"/>
    </row>
    <row r="10" spans="1:11" s="1" customFormat="1" ht="20.25" customHeight="1">
      <c r="A10" s="464"/>
      <c r="B10" s="489">
        <v>12</v>
      </c>
      <c r="C10" s="490"/>
      <c r="D10" s="473">
        <v>50000000</v>
      </c>
      <c r="E10" s="473"/>
      <c r="F10" s="473"/>
      <c r="G10" s="472"/>
      <c r="H10" s="307"/>
      <c r="I10" s="307"/>
      <c r="J10" s="307"/>
      <c r="K10" s="308"/>
    </row>
    <row r="11" spans="1:11" s="1" customFormat="1" ht="15.75" customHeight="1">
      <c r="A11" s="465"/>
      <c r="B11" s="122" t="s">
        <v>35</v>
      </c>
      <c r="C11" s="123" t="s">
        <v>23</v>
      </c>
      <c r="D11" s="123" t="s">
        <v>19</v>
      </c>
      <c r="E11" s="488" t="s">
        <v>14</v>
      </c>
      <c r="F11" s="492"/>
      <c r="G11" s="469">
        <f>B12*C12*D12*E12</f>
        <v>960000000</v>
      </c>
      <c r="H11" s="307" t="s">
        <v>148</v>
      </c>
      <c r="I11" s="307"/>
      <c r="J11" s="307"/>
      <c r="K11" s="308"/>
    </row>
    <row r="12" spans="1:11" s="1" customFormat="1" ht="18.75" customHeight="1" thickBot="1">
      <c r="A12" s="466"/>
      <c r="B12" s="124">
        <v>5</v>
      </c>
      <c r="C12" s="125">
        <v>40</v>
      </c>
      <c r="D12" s="125">
        <v>12</v>
      </c>
      <c r="E12" s="474">
        <v>400000</v>
      </c>
      <c r="F12" s="493"/>
      <c r="G12" s="491"/>
      <c r="H12" s="494"/>
      <c r="I12" s="494"/>
      <c r="J12" s="494"/>
      <c r="K12" s="495"/>
    </row>
    <row r="13" spans="1:11" s="1" customFormat="1" ht="38.25" customHeight="1">
      <c r="A13" s="126"/>
      <c r="B13" s="127">
        <v>13</v>
      </c>
      <c r="C13" s="128">
        <v>60</v>
      </c>
      <c r="D13" s="120">
        <v>12</v>
      </c>
      <c r="E13" s="500">
        <v>400000</v>
      </c>
      <c r="F13" s="500"/>
      <c r="G13" s="129">
        <f>B13*C13*D13*E13</f>
        <v>3744000000</v>
      </c>
      <c r="H13" s="504" t="s">
        <v>38</v>
      </c>
      <c r="I13" s="504"/>
      <c r="J13" s="504"/>
      <c r="K13" s="501" t="s">
        <v>91</v>
      </c>
    </row>
    <row r="14" spans="1:11" s="1" customFormat="1" ht="24.75" customHeight="1">
      <c r="A14" s="130"/>
      <c r="B14" s="507">
        <v>15</v>
      </c>
      <c r="C14" s="508"/>
      <c r="D14" s="131">
        <v>12</v>
      </c>
      <c r="E14" s="483">
        <v>1000000</v>
      </c>
      <c r="F14" s="483"/>
      <c r="G14" s="132">
        <f>B14*D14*E14</f>
        <v>180000000</v>
      </c>
      <c r="H14" s="471" t="s">
        <v>59</v>
      </c>
      <c r="I14" s="471"/>
      <c r="J14" s="471"/>
      <c r="K14" s="502"/>
    </row>
    <row r="15" spans="1:11" s="1" customFormat="1" ht="26.25" customHeight="1">
      <c r="A15" s="130"/>
      <c r="B15" s="507">
        <v>15</v>
      </c>
      <c r="C15" s="508"/>
      <c r="D15" s="131">
        <v>12</v>
      </c>
      <c r="E15" s="483">
        <v>1000000</v>
      </c>
      <c r="F15" s="483"/>
      <c r="G15" s="132">
        <f>B15*D15*E15</f>
        <v>180000000</v>
      </c>
      <c r="H15" s="471" t="s">
        <v>164</v>
      </c>
      <c r="I15" s="471"/>
      <c r="J15" s="471"/>
      <c r="K15" s="502"/>
    </row>
    <row r="16" spans="1:11" s="1" customFormat="1" ht="30" customHeight="1">
      <c r="A16" s="130"/>
      <c r="B16" s="133">
        <v>50</v>
      </c>
      <c r="C16" s="131">
        <v>10</v>
      </c>
      <c r="D16" s="131">
        <v>12</v>
      </c>
      <c r="E16" s="483">
        <v>400000</v>
      </c>
      <c r="F16" s="483"/>
      <c r="G16" s="132">
        <f>B16*C16*D16*E16</f>
        <v>2400000000</v>
      </c>
      <c r="H16" s="498" t="s">
        <v>130</v>
      </c>
      <c r="I16" s="498"/>
      <c r="J16" s="498"/>
      <c r="K16" s="502"/>
    </row>
    <row r="17" spans="1:11" s="1" customFormat="1" ht="23.25" customHeight="1">
      <c r="A17" s="130"/>
      <c r="B17" s="452"/>
      <c r="C17" s="499"/>
      <c r="D17" s="499"/>
      <c r="E17" s="499"/>
      <c r="F17" s="499"/>
      <c r="G17" s="134">
        <v>6000000000</v>
      </c>
      <c r="H17" s="470" t="s">
        <v>89</v>
      </c>
      <c r="I17" s="470"/>
      <c r="J17" s="470"/>
      <c r="K17" s="502"/>
    </row>
    <row r="18" spans="1:11" s="1" customFormat="1" ht="21" customHeight="1">
      <c r="A18" s="130"/>
      <c r="B18" s="505" t="s">
        <v>117</v>
      </c>
      <c r="C18" s="506"/>
      <c r="D18" s="506"/>
      <c r="E18" s="506"/>
      <c r="F18" s="506"/>
      <c r="G18" s="134">
        <v>500000000</v>
      </c>
      <c r="H18" s="434" t="s">
        <v>131</v>
      </c>
      <c r="I18" s="434"/>
      <c r="J18" s="434"/>
      <c r="K18" s="502"/>
    </row>
    <row r="19" spans="1:11" s="1" customFormat="1" ht="21" customHeight="1">
      <c r="A19" s="130"/>
      <c r="B19" s="452"/>
      <c r="C19" s="499"/>
      <c r="D19" s="499"/>
      <c r="E19" s="499"/>
      <c r="F19" s="499"/>
      <c r="G19" s="134">
        <v>800000000</v>
      </c>
      <c r="H19" s="434" t="s">
        <v>104</v>
      </c>
      <c r="I19" s="434"/>
      <c r="J19" s="434"/>
      <c r="K19" s="502"/>
    </row>
    <row r="20" spans="1:11" s="1" customFormat="1" ht="24" customHeight="1">
      <c r="A20" s="130"/>
      <c r="B20" s="452"/>
      <c r="C20" s="499"/>
      <c r="D20" s="499"/>
      <c r="E20" s="499"/>
      <c r="F20" s="499"/>
      <c r="G20" s="134">
        <v>500000000</v>
      </c>
      <c r="H20" s="434" t="s">
        <v>105</v>
      </c>
      <c r="I20" s="434"/>
      <c r="J20" s="434"/>
      <c r="K20" s="502"/>
    </row>
    <row r="21" spans="1:11" s="1" customFormat="1" ht="25.5" customHeight="1" thickBot="1">
      <c r="A21" s="135"/>
      <c r="B21" s="509"/>
      <c r="C21" s="510"/>
      <c r="D21" s="510"/>
      <c r="E21" s="510"/>
      <c r="F21" s="510"/>
      <c r="G21" s="136">
        <v>500000000</v>
      </c>
      <c r="H21" s="520" t="s">
        <v>132</v>
      </c>
      <c r="I21" s="520"/>
      <c r="J21" s="520"/>
      <c r="K21" s="503"/>
    </row>
    <row r="22" spans="1:11" s="1" customFormat="1" ht="15.75" customHeight="1">
      <c r="A22" s="467"/>
      <c r="B22" s="137" t="s">
        <v>22</v>
      </c>
      <c r="C22" s="512" t="s">
        <v>19</v>
      </c>
      <c r="D22" s="512"/>
      <c r="E22" s="512" t="s">
        <v>48</v>
      </c>
      <c r="F22" s="512"/>
      <c r="G22" s="468">
        <f>B23*C23*E23</f>
        <v>1680000000</v>
      </c>
      <c r="H22" s="512" t="s">
        <v>149</v>
      </c>
      <c r="I22" s="512"/>
      <c r="J22" s="512"/>
      <c r="K22" s="518"/>
    </row>
    <row r="23" spans="1:11" s="1" customFormat="1" ht="21" customHeight="1">
      <c r="A23" s="464"/>
      <c r="B23" s="138">
        <v>4</v>
      </c>
      <c r="C23" s="530">
        <v>12</v>
      </c>
      <c r="D23" s="530"/>
      <c r="E23" s="473">
        <v>35000000</v>
      </c>
      <c r="F23" s="473"/>
      <c r="G23" s="469"/>
      <c r="H23" s="488"/>
      <c r="I23" s="488"/>
      <c r="J23" s="488"/>
      <c r="K23" s="519"/>
    </row>
    <row r="24" spans="1:11" s="1" customFormat="1" ht="14.25" customHeight="1">
      <c r="A24" s="465"/>
      <c r="B24" s="517" t="s">
        <v>46</v>
      </c>
      <c r="C24" s="516"/>
      <c r="D24" s="516" t="s">
        <v>47</v>
      </c>
      <c r="E24" s="516" t="s">
        <v>14</v>
      </c>
      <c r="F24" s="516"/>
      <c r="G24" s="515">
        <f>((E26*2)+(F26*2))*B26</f>
        <v>714000000</v>
      </c>
      <c r="H24" s="488" t="s">
        <v>150</v>
      </c>
      <c r="I24" s="488"/>
      <c r="J24" s="488"/>
      <c r="K24" s="519"/>
    </row>
    <row r="25" spans="1:11" s="1" customFormat="1" ht="16.5" customHeight="1">
      <c r="A25" s="467"/>
      <c r="B25" s="517"/>
      <c r="C25" s="516"/>
      <c r="D25" s="516"/>
      <c r="E25" s="131" t="s">
        <v>137</v>
      </c>
      <c r="F25" s="131" t="s">
        <v>50</v>
      </c>
      <c r="G25" s="515"/>
      <c r="H25" s="488"/>
      <c r="I25" s="488"/>
      <c r="J25" s="488"/>
      <c r="K25" s="519"/>
    </row>
    <row r="26" spans="1:11" s="1" customFormat="1" ht="18.75" customHeight="1">
      <c r="A26" s="464"/>
      <c r="B26" s="486">
        <v>850000</v>
      </c>
      <c r="C26" s="473"/>
      <c r="D26" s="121">
        <v>4</v>
      </c>
      <c r="E26" s="139">
        <v>240</v>
      </c>
      <c r="F26" s="140">
        <v>180</v>
      </c>
      <c r="G26" s="515"/>
      <c r="H26" s="488"/>
      <c r="I26" s="488"/>
      <c r="J26" s="488"/>
      <c r="K26" s="519"/>
    </row>
    <row r="27" spans="1:11" s="1" customFormat="1" ht="18.75" customHeight="1">
      <c r="A27" s="465"/>
      <c r="B27" s="517" t="s">
        <v>13</v>
      </c>
      <c r="C27" s="516"/>
      <c r="D27" s="516"/>
      <c r="E27" s="516" t="s">
        <v>14</v>
      </c>
      <c r="F27" s="516"/>
      <c r="G27" s="469">
        <f>B28*E28</f>
        <v>2730000000</v>
      </c>
      <c r="H27" s="488" t="s">
        <v>42</v>
      </c>
      <c r="I27" s="488"/>
      <c r="J27" s="488"/>
      <c r="K27" s="519"/>
    </row>
    <row r="28" spans="1:11" s="1" customFormat="1" ht="21" customHeight="1">
      <c r="A28" s="464"/>
      <c r="B28" s="486">
        <v>13000</v>
      </c>
      <c r="C28" s="473"/>
      <c r="D28" s="473"/>
      <c r="E28" s="473">
        <v>210000</v>
      </c>
      <c r="F28" s="473"/>
      <c r="G28" s="469"/>
      <c r="H28" s="488"/>
      <c r="I28" s="488"/>
      <c r="J28" s="488"/>
      <c r="K28" s="519"/>
    </row>
    <row r="29" spans="1:11" s="1" customFormat="1" ht="27" customHeight="1">
      <c r="A29" s="130"/>
      <c r="B29" s="455"/>
      <c r="C29" s="456"/>
      <c r="D29" s="456"/>
      <c r="E29" s="456"/>
      <c r="F29" s="456"/>
      <c r="G29" s="132">
        <v>600000000</v>
      </c>
      <c r="H29" s="307" t="s">
        <v>133</v>
      </c>
      <c r="I29" s="307"/>
      <c r="J29" s="307"/>
      <c r="K29" s="308"/>
    </row>
    <row r="30" spans="1:11" s="1" customFormat="1" ht="27.75" customHeight="1">
      <c r="A30" s="130"/>
      <c r="B30" s="452"/>
      <c r="C30" s="453"/>
      <c r="D30" s="453"/>
      <c r="E30" s="453"/>
      <c r="F30" s="453"/>
      <c r="G30" s="134">
        <v>500000000</v>
      </c>
      <c r="H30" s="531" t="s">
        <v>134</v>
      </c>
      <c r="I30" s="531"/>
      <c r="J30" s="531"/>
      <c r="K30" s="532"/>
    </row>
    <row r="31" spans="1:11" s="1" customFormat="1" ht="25.5" customHeight="1">
      <c r="A31" s="130"/>
      <c r="B31" s="452"/>
      <c r="C31" s="453"/>
      <c r="D31" s="453"/>
      <c r="E31" s="453"/>
      <c r="F31" s="453"/>
      <c r="G31" s="134">
        <v>1000000000</v>
      </c>
      <c r="H31" s="513" t="s">
        <v>135</v>
      </c>
      <c r="I31" s="513"/>
      <c r="J31" s="513"/>
      <c r="K31" s="514"/>
    </row>
    <row r="32" spans="1:11" s="1" customFormat="1" ht="18" customHeight="1">
      <c r="A32" s="465"/>
      <c r="B32" s="452"/>
      <c r="C32" s="453"/>
      <c r="D32" s="453"/>
      <c r="E32" s="453"/>
      <c r="F32" s="453"/>
      <c r="G32" s="469">
        <v>1000000000</v>
      </c>
      <c r="H32" s="307" t="s">
        <v>103</v>
      </c>
      <c r="I32" s="307"/>
      <c r="J32" s="307"/>
      <c r="K32" s="308"/>
    </row>
    <row r="33" spans="1:11" s="1" customFormat="1" ht="7.5" customHeight="1">
      <c r="A33" s="464"/>
      <c r="B33" s="454"/>
      <c r="C33" s="453"/>
      <c r="D33" s="453"/>
      <c r="E33" s="453"/>
      <c r="F33" s="453"/>
      <c r="G33" s="469"/>
      <c r="H33" s="307"/>
      <c r="I33" s="307"/>
      <c r="J33" s="307"/>
      <c r="K33" s="308"/>
    </row>
    <row r="34" spans="1:11" s="1" customFormat="1" ht="15" customHeight="1">
      <c r="A34" s="465"/>
      <c r="B34" s="526" t="s">
        <v>22</v>
      </c>
      <c r="C34" s="527"/>
      <c r="D34" s="527"/>
      <c r="E34" s="516" t="s">
        <v>14</v>
      </c>
      <c r="F34" s="516"/>
      <c r="G34" s="515">
        <f>B35*E35</f>
        <v>600000000</v>
      </c>
      <c r="H34" s="488" t="s">
        <v>90</v>
      </c>
      <c r="I34" s="488"/>
      <c r="J34" s="488"/>
      <c r="K34" s="519"/>
    </row>
    <row r="35" spans="1:11" s="1" customFormat="1" ht="20.25" customHeight="1">
      <c r="A35" s="464"/>
      <c r="B35" s="528">
        <v>15</v>
      </c>
      <c r="C35" s="529"/>
      <c r="D35" s="529"/>
      <c r="E35" s="473">
        <v>40000000</v>
      </c>
      <c r="F35" s="473"/>
      <c r="G35" s="515"/>
      <c r="H35" s="488"/>
      <c r="I35" s="488"/>
      <c r="J35" s="488"/>
      <c r="K35" s="519"/>
    </row>
    <row r="36" spans="1:11" s="1" customFormat="1" ht="16.5" customHeight="1">
      <c r="A36" s="465"/>
      <c r="B36" s="526" t="s">
        <v>22</v>
      </c>
      <c r="C36" s="527"/>
      <c r="D36" s="527"/>
      <c r="E36" s="516" t="s">
        <v>14</v>
      </c>
      <c r="F36" s="516"/>
      <c r="G36" s="515">
        <v>500000000</v>
      </c>
      <c r="H36" s="307" t="s">
        <v>92</v>
      </c>
      <c r="I36" s="307"/>
      <c r="J36" s="307"/>
      <c r="K36" s="308"/>
    </row>
    <row r="37" spans="1:11" s="1" customFormat="1" ht="19.5" customHeight="1">
      <c r="A37" s="464"/>
      <c r="B37" s="528">
        <v>15</v>
      </c>
      <c r="C37" s="529"/>
      <c r="D37" s="529"/>
      <c r="E37" s="473">
        <v>33333333</v>
      </c>
      <c r="F37" s="473"/>
      <c r="G37" s="515"/>
      <c r="H37" s="307"/>
      <c r="I37" s="307"/>
      <c r="J37" s="307"/>
      <c r="K37" s="308"/>
    </row>
    <row r="38" spans="1:11" s="1" customFormat="1" ht="45" customHeight="1" thickBot="1">
      <c r="A38" s="141"/>
      <c r="B38" s="457"/>
      <c r="C38" s="458"/>
      <c r="D38" s="458"/>
      <c r="E38" s="458"/>
      <c r="F38" s="458"/>
      <c r="G38" s="142">
        <v>400000000</v>
      </c>
      <c r="H38" s="524" t="s">
        <v>136</v>
      </c>
      <c r="I38" s="524"/>
      <c r="J38" s="524"/>
      <c r="K38" s="525"/>
    </row>
    <row r="39" spans="1:11" s="1" customFormat="1" ht="30" customHeight="1" thickTop="1" thickBot="1">
      <c r="A39" s="143"/>
      <c r="B39" s="521"/>
      <c r="C39" s="522"/>
      <c r="D39" s="522"/>
      <c r="E39" s="522"/>
      <c r="F39" s="523"/>
      <c r="G39" s="144">
        <f>SUM(G7:G38)</f>
        <v>26484000000</v>
      </c>
      <c r="H39" s="459"/>
      <c r="I39" s="459"/>
      <c r="J39" s="459"/>
      <c r="K39" s="460"/>
    </row>
    <row r="40" spans="1:11" ht="6" customHeight="1">
      <c r="A40" s="23"/>
      <c r="B40" s="511"/>
      <c r="C40" s="511"/>
      <c r="D40" s="511"/>
      <c r="E40" s="511"/>
      <c r="F40" s="511"/>
      <c r="G40" s="511"/>
      <c r="H40" s="511"/>
      <c r="I40" s="511"/>
      <c r="J40" s="511"/>
      <c r="K40" s="511"/>
    </row>
    <row r="41" spans="1:11" ht="67.5" customHeight="1">
      <c r="A41" s="450" t="s">
        <v>165</v>
      </c>
      <c r="B41" s="450"/>
      <c r="C41" s="450"/>
      <c r="D41" s="450"/>
      <c r="E41" s="450"/>
      <c r="F41" s="450"/>
      <c r="G41" s="450"/>
      <c r="H41" s="450"/>
      <c r="I41" s="450"/>
      <c r="J41" s="450"/>
      <c r="K41" s="450"/>
    </row>
    <row r="42" spans="1:11" ht="18.75" customHeight="1">
      <c r="A42" s="451" t="s">
        <v>114</v>
      </c>
      <c r="B42" s="451"/>
      <c r="C42" s="451"/>
      <c r="D42" s="451"/>
      <c r="E42" s="451"/>
      <c r="F42" s="451"/>
      <c r="G42" s="451"/>
      <c r="H42" s="451"/>
      <c r="I42" s="451"/>
      <c r="J42" s="451"/>
      <c r="K42" s="451"/>
    </row>
    <row r="43" spans="1:11" ht="18.75" customHeight="1">
      <c r="A43" s="451" t="s">
        <v>115</v>
      </c>
      <c r="B43" s="451"/>
      <c r="C43" s="451"/>
      <c r="D43" s="451"/>
      <c r="E43" s="451"/>
      <c r="F43" s="451"/>
      <c r="G43" s="451"/>
      <c r="H43" s="451"/>
      <c r="I43" s="451"/>
      <c r="J43" s="451"/>
      <c r="K43" s="451"/>
    </row>
  </sheetData>
  <mergeCells count="99">
    <mergeCell ref="A4:K4"/>
    <mergeCell ref="A3:K3"/>
    <mergeCell ref="A2:K2"/>
    <mergeCell ref="H27:K28"/>
    <mergeCell ref="H24:K26"/>
    <mergeCell ref="E34:F34"/>
    <mergeCell ref="B37:D37"/>
    <mergeCell ref="E37:F37"/>
    <mergeCell ref="E36:F36"/>
    <mergeCell ref="G36:G37"/>
    <mergeCell ref="G34:G35"/>
    <mergeCell ref="B35:D35"/>
    <mergeCell ref="E35:F35"/>
    <mergeCell ref="B34:D34"/>
    <mergeCell ref="E23:F23"/>
    <mergeCell ref="C22:D22"/>
    <mergeCell ref="C23:D23"/>
    <mergeCell ref="H32:K33"/>
    <mergeCell ref="H30:K30"/>
    <mergeCell ref="H29:K29"/>
    <mergeCell ref="G27:G28"/>
    <mergeCell ref="B40:K40"/>
    <mergeCell ref="H20:J20"/>
    <mergeCell ref="E22:F22"/>
    <mergeCell ref="H31:K31"/>
    <mergeCell ref="B31:F31"/>
    <mergeCell ref="B30:F30"/>
    <mergeCell ref="B28:D28"/>
    <mergeCell ref="E28:F28"/>
    <mergeCell ref="G24:G26"/>
    <mergeCell ref="B26:C26"/>
    <mergeCell ref="D24:D25"/>
    <mergeCell ref="B24:C25"/>
    <mergeCell ref="E24:F24"/>
    <mergeCell ref="B27:D27"/>
    <mergeCell ref="E27:F27"/>
    <mergeCell ref="G22:G23"/>
    <mergeCell ref="H22:K23"/>
    <mergeCell ref="H21:J21"/>
    <mergeCell ref="B39:F39"/>
    <mergeCell ref="H38:K38"/>
    <mergeCell ref="H34:K35"/>
    <mergeCell ref="H36:K37"/>
    <mergeCell ref="B36:D36"/>
    <mergeCell ref="G32:G33"/>
    <mergeCell ref="H15:J15"/>
    <mergeCell ref="E16:F16"/>
    <mergeCell ref="H16:J16"/>
    <mergeCell ref="B17:F17"/>
    <mergeCell ref="E15:F15"/>
    <mergeCell ref="E13:F13"/>
    <mergeCell ref="K13:K21"/>
    <mergeCell ref="H13:J13"/>
    <mergeCell ref="B18:F18"/>
    <mergeCell ref="B15:C15"/>
    <mergeCell ref="B14:C14"/>
    <mergeCell ref="H18:J18"/>
    <mergeCell ref="H19:J19"/>
    <mergeCell ref="B19:F21"/>
    <mergeCell ref="H5:K6"/>
    <mergeCell ref="B5:F5"/>
    <mergeCell ref="G5:G6"/>
    <mergeCell ref="E6:F6"/>
    <mergeCell ref="E14:F14"/>
    <mergeCell ref="B7:C7"/>
    <mergeCell ref="E7:F7"/>
    <mergeCell ref="B8:C8"/>
    <mergeCell ref="E8:F8"/>
    <mergeCell ref="B9:C9"/>
    <mergeCell ref="D9:F9"/>
    <mergeCell ref="B10:C10"/>
    <mergeCell ref="D10:F10"/>
    <mergeCell ref="H9:K10"/>
    <mergeCell ref="G11:G12"/>
    <mergeCell ref="E11:F11"/>
    <mergeCell ref="E12:F12"/>
    <mergeCell ref="H11:K12"/>
    <mergeCell ref="H7:K8"/>
    <mergeCell ref="A41:K41"/>
    <mergeCell ref="A42:K42"/>
    <mergeCell ref="A43:K43"/>
    <mergeCell ref="B32:F33"/>
    <mergeCell ref="B29:F29"/>
    <mergeCell ref="B38:F38"/>
    <mergeCell ref="H39:K39"/>
    <mergeCell ref="A5:A6"/>
    <mergeCell ref="A7:A8"/>
    <mergeCell ref="A9:A10"/>
    <mergeCell ref="A11:A12"/>
    <mergeCell ref="A22:A23"/>
    <mergeCell ref="A24:A26"/>
    <mergeCell ref="A27:A28"/>
    <mergeCell ref="A32:A33"/>
    <mergeCell ref="A34:A35"/>
    <mergeCell ref="A36:A37"/>
    <mergeCell ref="G7:G8"/>
    <mergeCell ref="H17:J17"/>
    <mergeCell ref="H14:J14"/>
    <mergeCell ref="G9:G10"/>
  </mergeCells>
  <printOptions horizontalCentered="1"/>
  <pageMargins left="0" right="0" top="0" bottom="0" header="0" footer="0"/>
  <pageSetup paperSize="9" scale="59" orientation="landscape" horizontalDpi="300" verticalDpi="300" r:id="rId1"/>
  <headerFooter>
    <oddFooter>&amp;L&amp;"2  Nazanin,Regular"&amp;12صفحه7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90" zoomScaleNormal="90" workbookViewId="0">
      <selection activeCell="X7" sqref="X7"/>
    </sheetView>
  </sheetViews>
  <sheetFormatPr defaultColWidth="9" defaultRowHeight="15"/>
  <cols>
    <col min="1" max="1" width="23.125" style="29" customWidth="1"/>
    <col min="2" max="2" width="15.625" style="29" customWidth="1"/>
    <col min="3" max="3" width="13.375" style="34" customWidth="1"/>
    <col min="4" max="4" width="28.625" style="35" customWidth="1"/>
    <col min="5" max="5" width="21.25" style="29" customWidth="1"/>
    <col min="6" max="6" width="18.75" style="29" customWidth="1"/>
    <col min="7" max="12" width="4" style="29" customWidth="1"/>
    <col min="13" max="16384" width="9" style="29"/>
  </cols>
  <sheetData>
    <row r="1" spans="1:6" ht="17.25" customHeight="1" thickBot="1">
      <c r="A1" s="46"/>
      <c r="B1" s="46"/>
      <c r="C1" s="47"/>
      <c r="D1" s="57"/>
      <c r="E1" s="59" t="s">
        <v>3</v>
      </c>
    </row>
    <row r="2" spans="1:6" s="30" customFormat="1" ht="33" customHeight="1">
      <c r="A2" s="535" t="s">
        <v>1</v>
      </c>
      <c r="B2" s="535"/>
      <c r="C2" s="535"/>
      <c r="D2" s="535"/>
      <c r="E2" s="535"/>
    </row>
    <row r="3" spans="1:6" s="30" customFormat="1" ht="30" customHeight="1">
      <c r="A3" s="535" t="s">
        <v>11</v>
      </c>
      <c r="B3" s="535"/>
      <c r="C3" s="535"/>
      <c r="D3" s="535"/>
      <c r="E3" s="535"/>
    </row>
    <row r="4" spans="1:6" s="30" customFormat="1" ht="33" customHeight="1" thickBot="1">
      <c r="A4" s="536" t="s">
        <v>78</v>
      </c>
      <c r="B4" s="536"/>
      <c r="C4" s="536"/>
      <c r="D4" s="536"/>
      <c r="E4" s="536"/>
    </row>
    <row r="5" spans="1:6" s="31" customFormat="1" ht="39.75" customHeight="1" thickBot="1">
      <c r="A5" s="98" t="s">
        <v>80</v>
      </c>
      <c r="B5" s="99" t="s">
        <v>65</v>
      </c>
      <c r="C5" s="99" t="s">
        <v>64</v>
      </c>
      <c r="D5" s="168" t="s">
        <v>85</v>
      </c>
      <c r="E5" s="100" t="s">
        <v>63</v>
      </c>
    </row>
    <row r="6" spans="1:6" s="32" customFormat="1" ht="33.75" customHeight="1">
      <c r="A6" s="101">
        <f>C6*D6</f>
        <v>8800000000</v>
      </c>
      <c r="B6" s="102" t="s">
        <v>82</v>
      </c>
      <c r="C6" s="103">
        <v>0.22</v>
      </c>
      <c r="D6" s="104">
        <v>40000000000</v>
      </c>
      <c r="E6" s="105" t="s">
        <v>40</v>
      </c>
    </row>
    <row r="7" spans="1:6" s="32" customFormat="1" ht="33.75" customHeight="1">
      <c r="A7" s="106">
        <f>(D7*C7)</f>
        <v>3750000000</v>
      </c>
      <c r="B7" s="107" t="s">
        <v>83</v>
      </c>
      <c r="C7" s="108">
        <v>0.25</v>
      </c>
      <c r="D7" s="109">
        <v>15000000000</v>
      </c>
      <c r="E7" s="110" t="s">
        <v>138</v>
      </c>
      <c r="F7" s="33"/>
    </row>
    <row r="8" spans="1:6" s="32" customFormat="1" ht="33.75" customHeight="1" thickBot="1">
      <c r="A8" s="111">
        <v>400000000</v>
      </c>
      <c r="B8" s="112" t="s">
        <v>155</v>
      </c>
      <c r="C8" s="113">
        <v>0.1</v>
      </c>
      <c r="D8" s="114">
        <v>4000000000</v>
      </c>
      <c r="E8" s="115" t="s">
        <v>156</v>
      </c>
      <c r="F8" s="33"/>
    </row>
    <row r="9" spans="1:6" s="32" customFormat="1" ht="35.25" customHeight="1" thickBot="1">
      <c r="A9" s="116">
        <f>SUM(A6:A8)</f>
        <v>12950000000</v>
      </c>
      <c r="B9" s="117"/>
      <c r="C9" s="118"/>
      <c r="D9" s="119">
        <f>SUM(D6:D8)</f>
        <v>59000000000</v>
      </c>
      <c r="E9" s="167" t="s">
        <v>33</v>
      </c>
    </row>
    <row r="10" spans="1:6" ht="61.5" customHeight="1">
      <c r="A10" s="537" t="s">
        <v>163</v>
      </c>
      <c r="B10" s="538"/>
      <c r="C10" s="538"/>
      <c r="D10" s="538"/>
      <c r="E10" s="538"/>
    </row>
    <row r="11" spans="1:6" ht="51.75" customHeight="1">
      <c r="A11" s="533" t="s">
        <v>143</v>
      </c>
      <c r="B11" s="534"/>
      <c r="C11" s="534"/>
      <c r="D11" s="534"/>
      <c r="E11" s="534"/>
    </row>
  </sheetData>
  <mergeCells count="5">
    <mergeCell ref="A11:E11"/>
    <mergeCell ref="A2:E2"/>
    <mergeCell ref="A3:E3"/>
    <mergeCell ref="A4:E4"/>
    <mergeCell ref="A10:E10"/>
  </mergeCells>
  <pageMargins left="1.9291338582677167" right="0.31496062992125984" top="1.0629921259842521" bottom="0.31496062992125984" header="0.23622047244094491" footer="0.23622047244094491"/>
  <pageSetup paperSize="9" scale="90" orientation="landscape" r:id="rId1"/>
  <headerFooter>
    <oddFooter>&amp;Lصفحه8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90" zoomScaleNormal="90" workbookViewId="0">
      <selection activeCell="X7" sqref="X7"/>
    </sheetView>
  </sheetViews>
  <sheetFormatPr defaultRowHeight="15"/>
  <cols>
    <col min="1" max="1" width="18.625" style="26" customWidth="1"/>
    <col min="2" max="2" width="19.375" customWidth="1"/>
    <col min="5" max="5" width="5.25" customWidth="1"/>
    <col min="6" max="6" width="4.375" customWidth="1"/>
    <col min="7" max="7" width="28.375" customWidth="1"/>
    <col min="8" max="8" width="16.375" customWidth="1"/>
  </cols>
  <sheetData>
    <row r="1" spans="1:8" s="1" customFormat="1" ht="20.25" customHeight="1" thickBot="1">
      <c r="A1" s="48"/>
      <c r="B1" s="49"/>
      <c r="C1" s="49"/>
      <c r="D1" s="49"/>
      <c r="E1" s="50"/>
      <c r="F1" s="50"/>
      <c r="G1" s="50"/>
      <c r="H1" s="60" t="s">
        <v>146</v>
      </c>
    </row>
    <row r="2" spans="1:8" s="8" customFormat="1" ht="33" customHeight="1">
      <c r="A2" s="552" t="s">
        <v>1</v>
      </c>
      <c r="B2" s="552"/>
      <c r="C2" s="552"/>
      <c r="D2" s="552"/>
      <c r="E2" s="552"/>
      <c r="F2" s="552"/>
      <c r="G2" s="552"/>
      <c r="H2" s="552"/>
    </row>
    <row r="3" spans="1:8" s="8" customFormat="1" ht="33" customHeight="1">
      <c r="A3" s="553" t="s">
        <v>10</v>
      </c>
      <c r="B3" s="553"/>
      <c r="C3" s="553"/>
      <c r="D3" s="553"/>
      <c r="E3" s="553"/>
      <c r="F3" s="553"/>
      <c r="G3" s="553"/>
      <c r="H3" s="553"/>
    </row>
    <row r="4" spans="1:8" s="8" customFormat="1" ht="33" customHeight="1" thickBot="1">
      <c r="A4" s="554" t="s">
        <v>78</v>
      </c>
      <c r="B4" s="554"/>
      <c r="C4" s="554"/>
      <c r="D4" s="554"/>
      <c r="E4" s="554"/>
      <c r="F4" s="554"/>
      <c r="G4" s="554"/>
      <c r="H4" s="554"/>
    </row>
    <row r="5" spans="1:8" s="12" customFormat="1" ht="25.5" customHeight="1">
      <c r="A5" s="555" t="s">
        <v>113</v>
      </c>
      <c r="B5" s="558" t="s">
        <v>80</v>
      </c>
      <c r="C5" s="560" t="s">
        <v>0</v>
      </c>
      <c r="D5" s="561"/>
      <c r="E5" s="561"/>
      <c r="F5" s="562"/>
      <c r="G5" s="562"/>
      <c r="H5" s="563"/>
    </row>
    <row r="6" spans="1:8" s="12" customFormat="1" ht="19.5" customHeight="1" thickBot="1">
      <c r="A6" s="556"/>
      <c r="B6" s="559"/>
      <c r="C6" s="564"/>
      <c r="D6" s="565"/>
      <c r="E6" s="565"/>
      <c r="F6" s="566"/>
      <c r="G6" s="566"/>
      <c r="H6" s="567"/>
    </row>
    <row r="7" spans="1:8" s="1" customFormat="1" ht="31.5" customHeight="1">
      <c r="A7" s="165"/>
      <c r="B7" s="166">
        <v>500000000</v>
      </c>
      <c r="C7" s="543" t="s">
        <v>160</v>
      </c>
      <c r="D7" s="544"/>
      <c r="E7" s="544"/>
      <c r="F7" s="544"/>
      <c r="G7" s="544"/>
      <c r="H7" s="545"/>
    </row>
    <row r="8" spans="1:8" s="1" customFormat="1" ht="31.5" customHeight="1">
      <c r="A8" s="69"/>
      <c r="B8" s="97">
        <v>0</v>
      </c>
      <c r="C8" s="546" t="s">
        <v>94</v>
      </c>
      <c r="D8" s="547"/>
      <c r="E8" s="547"/>
      <c r="F8" s="547"/>
      <c r="G8" s="547"/>
      <c r="H8" s="548"/>
    </row>
    <row r="9" spans="1:8" s="1" customFormat="1" ht="31.5" customHeight="1">
      <c r="A9" s="69"/>
      <c r="B9" s="97">
        <v>0</v>
      </c>
      <c r="C9" s="546" t="s">
        <v>52</v>
      </c>
      <c r="D9" s="547"/>
      <c r="E9" s="547"/>
      <c r="F9" s="547"/>
      <c r="G9" s="547"/>
      <c r="H9" s="548"/>
    </row>
    <row r="10" spans="1:8" s="1" customFormat="1" ht="31.5" customHeight="1">
      <c r="A10" s="69"/>
      <c r="B10" s="97">
        <v>0</v>
      </c>
      <c r="C10" s="546" t="s">
        <v>159</v>
      </c>
      <c r="D10" s="547"/>
      <c r="E10" s="547"/>
      <c r="F10" s="547"/>
      <c r="G10" s="547"/>
      <c r="H10" s="548"/>
    </row>
    <row r="11" spans="1:8" s="1" customFormat="1" ht="51.75" customHeight="1" thickBot="1">
      <c r="A11" s="67"/>
      <c r="B11" s="195">
        <v>0</v>
      </c>
      <c r="C11" s="549" t="s">
        <v>139</v>
      </c>
      <c r="D11" s="550"/>
      <c r="E11" s="550"/>
      <c r="F11" s="550"/>
      <c r="G11" s="550"/>
      <c r="H11" s="551"/>
    </row>
    <row r="12" spans="1:8" s="1" customFormat="1" ht="36" customHeight="1" thickBot="1">
      <c r="A12" s="196"/>
      <c r="B12" s="197">
        <f>SUM(B7:B11)</f>
        <v>500000000</v>
      </c>
      <c r="C12" s="540" t="s">
        <v>33</v>
      </c>
      <c r="D12" s="541"/>
      <c r="E12" s="541"/>
      <c r="F12" s="541"/>
      <c r="G12" s="541"/>
      <c r="H12" s="542"/>
    </row>
    <row r="13" spans="1:8" ht="57" customHeight="1">
      <c r="A13" s="557" t="s">
        <v>179</v>
      </c>
      <c r="B13" s="557"/>
      <c r="C13" s="557"/>
      <c r="D13" s="557"/>
      <c r="E13" s="557"/>
      <c r="F13" s="557"/>
      <c r="G13" s="557"/>
      <c r="H13" s="557"/>
    </row>
    <row r="14" spans="1:8" s="27" customFormat="1" ht="61.5" customHeight="1">
      <c r="A14" s="539" t="s">
        <v>162</v>
      </c>
      <c r="B14" s="539"/>
      <c r="C14" s="539"/>
      <c r="D14" s="539"/>
      <c r="E14" s="539"/>
      <c r="F14" s="539"/>
      <c r="G14" s="539"/>
      <c r="H14" s="539"/>
    </row>
    <row r="20" spans="7:7">
      <c r="G20" s="169"/>
    </row>
  </sheetData>
  <mergeCells count="14">
    <mergeCell ref="A2:H2"/>
    <mergeCell ref="A3:H3"/>
    <mergeCell ref="A4:H4"/>
    <mergeCell ref="A5:A6"/>
    <mergeCell ref="A13:H13"/>
    <mergeCell ref="B5:B6"/>
    <mergeCell ref="C5:H6"/>
    <mergeCell ref="A14:H14"/>
    <mergeCell ref="C12:H12"/>
    <mergeCell ref="C7:H7"/>
    <mergeCell ref="C8:H8"/>
    <mergeCell ref="C9:H9"/>
    <mergeCell ref="C10:H10"/>
    <mergeCell ref="C11:H11"/>
  </mergeCells>
  <printOptions horizontalCentered="1"/>
  <pageMargins left="0.78740157480314965" right="0.70866141732283472" top="0.27559055118110237" bottom="0.31496062992125984" header="0.23622047244094491" footer="0.23622047244094491"/>
  <pageSetup paperSize="9" scale="90" orientation="landscape" r:id="rId1"/>
  <headerFooter>
    <oddFooter>&amp;L&amp;"2  Nazanin,Regular"&amp;12صفحه9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صفحه 1</vt:lpstr>
      <vt:lpstr>مازاد</vt:lpstr>
      <vt:lpstr>درآمد</vt:lpstr>
      <vt:lpstr>هزینه عملیاتی</vt:lpstr>
      <vt:lpstr>حقوق</vt:lpstr>
      <vt:lpstr>هزینه اداری</vt:lpstr>
      <vt:lpstr>هزینه مالی</vt:lpstr>
      <vt:lpstr>غیر عملیاتی</vt:lpstr>
      <vt:lpstr>مخارج سرمایه ای</vt:lpstr>
      <vt:lpstr>داراييهاي غير منقول</vt:lpstr>
      <vt:lpstr>حقوق!Print_Area</vt:lpstr>
      <vt:lpstr>'صفحه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laeya</dc:creator>
  <cp:lastModifiedBy>maali2</cp:lastModifiedBy>
  <cp:lastPrinted>2016-05-15T06:49:13Z</cp:lastPrinted>
  <dcterms:created xsi:type="dcterms:W3CDTF">2009-12-26T11:26:51Z</dcterms:created>
  <dcterms:modified xsi:type="dcterms:W3CDTF">2016-05-15T07:01:38Z</dcterms:modified>
</cp:coreProperties>
</file>